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5" i="8" l="1"/>
  <c r="D146" i="8" s="1"/>
  <c r="D41" i="8" s="1"/>
  <c r="E120" i="8"/>
  <c r="D145" i="8" s="1"/>
  <c r="N114" i="8"/>
  <c r="M114" i="8"/>
  <c r="L114" i="8"/>
  <c r="K114" i="8"/>
  <c r="C116" i="8" s="1"/>
  <c r="A112" i="8"/>
  <c r="A113" i="8" s="1"/>
  <c r="M57" i="8"/>
  <c r="L57" i="8"/>
  <c r="K57" i="8"/>
  <c r="C61" i="8" s="1"/>
  <c r="A50" i="8"/>
  <c r="A51" i="8" s="1"/>
  <c r="A52" i="8" s="1"/>
  <c r="A53" i="8" s="1"/>
  <c r="A54" i="8" s="1"/>
  <c r="A55" i="8" s="1"/>
  <c r="A56" i="8" s="1"/>
  <c r="F22" i="8"/>
  <c r="C24" i="8" s="1"/>
  <c r="E22" i="8"/>
  <c r="E24" i="8" s="1"/>
  <c r="E145" i="8" l="1"/>
  <c r="N57" i="8"/>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<sst xmlns="http://schemas.openxmlformats.org/spreadsheetml/2006/main" count="501" uniqueCount="269">
  <si>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</si>
  <si>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</si>
  <si>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</si>
  <si>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</si>
  <si>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</si>
  <si>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</si>
  <si>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</si>
  <si>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</si>
  <si>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</si>
  <si>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</si>
  <si>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</si>
  <si>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</si>
  <si>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</si>
  <si>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</si>
  <si>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</si>
  <si>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</si>
  <si>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</si>
  <si>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</si>
  <si>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</si>
  <si>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</si>
  <si>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</si>
  <si>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</si>
  <si>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</si>
  <si>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</si>
  <si>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</si>
  <si>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</si>
  <si>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</si>
  <si>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</si>
  <si>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</si>
  <si>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</si>
  <si>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</si>
  <si>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</si>
  <si>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</si>
  <si>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</si>
  <si>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</si>
  <si>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</si>
  <si>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</si>
  <si>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</si>
  <si>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</si>
  <si>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</si>
  <si>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</si>
  <si>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</si>
  <si>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</si>
  <si>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</si>
  <si>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</si>
  <si>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</si>
  <si>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</si>
  <si>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</si>
  <si>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</si>
  <si>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</si>
  <si>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</si>
  <si>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</si>
  <si>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</si>
  <si>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</si>
  <si>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</si>
  <si>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</si>
  <si>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</si>
  <si>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</si>
  <si>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</si>
  <si>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</si>
  <si>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</si>
  <si>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</si>
  <si>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</si>
  <si>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</si>
  <si>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</si>
  <si>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</si>
  <si>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</si>
  <si>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</si>
  <si>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</si>
  <si>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</si>
  <si>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</si>
  <si>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</si>
  <si>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</si>
  <si>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</si>
  <si>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</si>
  <si>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</si>
  <si>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</si>
  <si>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</si>
  <si>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</si>
  <si>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</si>
  <si>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</si>
  <si>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</si>
  <si>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</si>
  <si>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</si>
  <si>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</si>
  <si>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</si>
  <si>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</si>
  <si>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</si>
  <si>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</si>
  <si>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</si>
  <si>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</si>
  <si>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</si>
  <si>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</si>
  <si>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</si>
  <si>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</si>
  <si>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</si>
  <si>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</si>
  <si>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</si>
  <si>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</si>
  <si>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</si>
  <si>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</si>
  <si>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</si>
  <si>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</si>
  <si>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</si>
  <si>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</si>
  <si>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</si>
  <si>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</si>
  <si>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</si>
  <si>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</si>
  <si>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</si>
  <si>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</si>
  <si>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</si>
  <si>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</si>
  <si>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</si>
  <si>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</si>
  <si>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</si>
  <si>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</si>
  <si>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</si>
  <si>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</si>
  <si>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</si>
  <si>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</si>
  <si>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</si>
  <si>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</si>
  <si>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</si>
  <si>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</si>
  <si>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</si>
  <si>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</si>
  <si>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</si>
  <si>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</si>
  <si>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</si>
  <si>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</si>
  <si>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</si>
  <si>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</si>
  <si>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</si>
  <si>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</si>
  <si>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</si>
  <si>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</si>
  <si>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</si>
  <si>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</si>
  <si>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</si>
  <si>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</si>
  <si>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</si>
  <si>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</si>
  <si>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</si>
  <si>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</si>
  <si>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</si>
  <si>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</si>
  <si>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</si>
  <si>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</si>
  <si>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</si>
  <si>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</si>
  <si>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</si>
  <si>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</si>
  <si>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</si>
  <si>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</si>
  <si>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</si>
  <si>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</si>
  <si>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</si>
  <si>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</si>
  <si>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</si>
  <si>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</si>
  <si>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</si>
  <si>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</si>
  <si>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</si>
  <si>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</si>
  <si>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</si>
  <si>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</si>
  <si>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</si>
  <si>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</si>
  <si>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</si>
  <si>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</si>
  <si>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</si>
  <si>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</si>
  <si>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</si>
  <si>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</si>
  <si>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</si>
  <si>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</si>
  <si>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</si>
  <si>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</si>
  <si>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</si>
  <si>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</si>
  <si>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CARTA DE PRESENTACION DE LA PROPUESTA DONDE SE INDIQUE EL GRUPO O CRUPOS EN LOS QUE VA A PARTICIPAR FORMATO 1        GRUPO  7</t>
  </si>
  <si>
    <t>GRUPO 7</t>
  </si>
  <si>
    <t>40  A  44</t>
  </si>
  <si>
    <t xml:space="preserve">NO APLICA </t>
  </si>
  <si>
    <t>42-44-101074897 VALOR $ 47,926,048,95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</si>
  <si>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</si>
  <si>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</si>
  <si>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</si>
  <si>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</si>
  <si>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</si>
  <si>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</si>
  <si>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17-2012-0080</t>
  </si>
  <si>
    <t>66-26-2011-023</t>
  </si>
  <si>
    <t>66-26-2009-052</t>
  </si>
  <si>
    <t>459</t>
  </si>
  <si>
    <t>UNIDAD VILLAMARIA R</t>
  </si>
  <si>
    <t>MODALIDAD FAMILIAR</t>
  </si>
  <si>
    <t>AREA RURAL</t>
  </si>
  <si>
    <t>SAN JUAN</t>
  </si>
  <si>
    <t>VEREDA SAN JUAN</t>
  </si>
  <si>
    <t>RIO CLARO</t>
  </si>
  <si>
    <t>VEREDA RIO CLARO</t>
  </si>
  <si>
    <t>LLANITOS/RIO CLARO</t>
  </si>
  <si>
    <t>VEREDA LLANITOS Y RIO CLARO</t>
  </si>
  <si>
    <t>GALLINAZO</t>
  </si>
  <si>
    <t>VEREDA GALLINAZO Y CASTILLA</t>
  </si>
  <si>
    <t>UNIDAD RURAL MANIZALES</t>
  </si>
  <si>
    <t>UNIDAD GUAYANA</t>
  </si>
  <si>
    <t>VEREDA LA GUAYANA</t>
  </si>
  <si>
    <t>UNIDAD VILLAMARIA 1</t>
  </si>
  <si>
    <t>CABECERA VILLAMARIA</t>
  </si>
  <si>
    <t>UNIDAD VILLAMARIA 2</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</si>
  <si>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</si>
  <si>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</si>
  <si>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MONICA PATRICIA SALAZAR CARVAJAL</t>
  </si>
  <si>
    <t>PROFESIONAL EN DESARROLLO FAMILIAR</t>
  </si>
  <si>
    <t>1. COOASOBIEN
2. CONFAMILIARES
3. CENTRO DE RECEPCIÓN DE MENORES
4. FUNDACION FESCO
5. FUNDACIÓN CASA DE JULITA
6. UNIVERSIDAD DE CALDAS</t>
  </si>
  <si>
    <t>1.- 12/10/2012 A 31/10/2012
 01/01/2013 A 31/12/2013
16/01/2014 A 11/08/2014
2.- 02/08/2010 A 15/12/2010
11/01/2011 A 05/06/2011
05/10/2011 A 18/12/2011
10/01/2012 A 26/02/2012
3.- 26/02/2007 A 14/12/2007
10/03/2008 A 12/12/2008
17/03/2009 A 17/07/2009
13/08/2009 A 3/11/2009
20/11/2009 A 31/12/2009
05/01/2010 A 15/06/2010
4.- 01/06/2003 A 30/12/2006
5.- 25/01/1999 A 30/09/2002
6.- Segundo semestre 1991 hasta primer semestre de 1994</t>
  </si>
  <si>
    <t xml:space="preserve">1. COORDINADORA
2. COORDINADORA
3. PROFESIONAL EN DESARROLLO FAMILIAR
4. PROFESIONAL EN DESARROLLO FAMILIAR PROYECTO CENTRO DE ATENCIÓN INTEGRAL A LA VIOLENCIA INTRAFAMILIAR Y PROYECTO DE VIDA SECRETARIA DE SALUD DE MANIZALES
5. ASESORA EN FAMILIA Y COMUNIDAD DEL PROGRAMA SOCIAL
6. PRACTICA INTEGRADA </t>
  </si>
  <si>
    <t>DIANA LEONOR OCAMPO DUQUE</t>
  </si>
  <si>
    <t>LICENCIADA EN PEDAGOGIA REEDUCATIVA</t>
  </si>
  <si>
    <t>FUNDACION UNIVERSITARIA LUIS AMIGO</t>
  </si>
  <si>
    <t>1. PASTORAL SOCIAL CARITAS ARQUIDIOCESANA MANIZALES
2. COOASOBIEN
3. RELIGIOSOS TERCIARIOS CAPUCHINOS
4. COOASOBIEN</t>
  </si>
  <si>
    <t xml:space="preserve">1.- 13/09/2011 A 21/09/2011
2.- 06/02/2012 A 28/12/2012
16/01/2013 A 30/12/2013
16/01/2014 A 30/09/2014
3.- 01/12/2008 A 31/07/2010
01/08/2010 A 30/12/2011
</t>
  </si>
  <si>
    <t>1. PRACTICA INSTITUCIONAL PARA ESPECIALIZACIÓN
2. COORDINADORA TECNICA MODALIDAD FAMILIAR
3. PEDAGOGA REEDUCADORA Y COORDINADORA</t>
  </si>
  <si>
    <t>APOYO PSICOSOCIAL</t>
  </si>
  <si>
    <t>LUZ ANGELLY LANDAZURY ROJAS</t>
  </si>
  <si>
    <t>UNIVERSIDAD DE CALDAS</t>
  </si>
  <si>
    <t xml:space="preserve">1. UNIVERSIDAD DE CALDAS
2. HOGAR INFANTIL EL CARMEN
</t>
  </si>
  <si>
    <t xml:space="preserve">1.- SEGUNDO SEMESTRE DE 2010 HASTA PRIMER SEMESTRE DE 2012
2.- 24/07/2012 A 07/12/2012
</t>
  </si>
  <si>
    <t>1. PRACTICA DE TRABAJO CON FAMILIA Y COMUNIDAD
2. PRACTICA EN DESARROLLO FAMILIAR</t>
  </si>
  <si>
    <t>PAULA ANDREA HERNANDEZ ECHEVERRI</t>
  </si>
  <si>
    <t xml:space="preserve">1. FUNDACION INSTITUTO INTEGRAL EN EDUCACION ESPECIAL IINES
2. FUNDACION SUEÑOS
3. CENTRO DE DESARROLLO COMUNITARIO VERSALLES
4. FUNDACION NIÑOS DE LOS ANDES
5.FUNDACION NIÑOS DE LOS ANDES
6. FUNDACION SUEÑOS
</t>
  </si>
  <si>
    <t>1. 19/06/2009 A 30/11/2010
16/12/2010 A 30/11/2011
16/12/2011 A 15/12/2012
02/01/2013 A 8/10/2013
2.- 17/12/2007 A 20/12/2008
3. 01/03/2008 A 30/08/2008
4.- 13/11/2007 A 15/12/2007
5.- 10/10/2006 A 11/01/2007
6.- 3/05/2006 A 05/10/2006</t>
  </si>
  <si>
    <t>1. PROFESIONAL EN DESARROLLO FAMILIAR
2. COORDINADORA AREA SOCIAL
3. EDUCADOR FAMILIAR
4. FORMADORA DE VIDA
5. FORMADORA FAMILIAR Y COMUNITARIA
6. COORDINADORA AREA SOCIAL</t>
  </si>
  <si>
    <t>SANDRA INES GUTIERREZ</t>
  </si>
  <si>
    <t>1. COBIENESTAR</t>
  </si>
  <si>
    <t>1.- 13/01/2014 A 05/09/2014</t>
  </si>
  <si>
    <t>1. PROFESIONAL DE APOYO PSICOSOCIAL</t>
  </si>
  <si>
    <t>17-2012-0189</t>
  </si>
  <si>
    <t>66-26-2009-050</t>
  </si>
  <si>
    <t>MEN/ICETEX</t>
  </si>
  <si>
    <t>FPI 17-018</t>
  </si>
  <si>
    <t>COORDINADOR GENERAL DEL PROYECTO POR CADA MIL CUPOS OFERTADOS O FRACIÓN INFERIOR</t>
  </si>
  <si>
    <t>UNIVERSIDAD DE MANIZALES</t>
  </si>
  <si>
    <t>1/1000</t>
  </si>
  <si>
    <t>SANDRA PATRICIA AGUIRRE MORALES</t>
  </si>
  <si>
    <t>LICENCIATURA EN EDUCACIÓN BASICA CON ENFASIS EN TECNOLOGIA E INFORMATICA</t>
  </si>
  <si>
    <t>FUNDACIÓN UNIVERSITARIA LUIS AMIGO</t>
  </si>
  <si>
    <t>1. COOASOBIEN
2. ICBF</t>
  </si>
  <si>
    <t>1.- 03/07/2012 A 31/12/2012
16/01/2013 A 31/12/2013
16/01/2014 A 30/09/2014
2.- 01/01/2006 A 30/06/2012</t>
  </si>
  <si>
    <t>1. DOCENTE
2. MADRE COMUNITARIA</t>
  </si>
  <si>
    <t>JOHANNA PATRICIA GUTIERREZ CARDONA</t>
  </si>
  <si>
    <t>LICENCIATURA EN EDUCACIÓN PREESCOLAR</t>
  </si>
  <si>
    <t>1. ICBF
2. COOASOBIEN</t>
  </si>
  <si>
    <t>1.- 03/02/2003 A 30/06/2012
2.- 03/07/2012 A 31/12/2013
16/01/2014 A 30/09/2014</t>
  </si>
  <si>
    <t>1. MADRE COMUNITARIA
2. DOCENTE</t>
  </si>
  <si>
    <r>
      <rPr>
        <b/>
        <sz val="9"/>
        <color theme="1"/>
        <rFont val="Calibri"/>
        <family val="2"/>
        <scheme val="minor"/>
      </rPr>
      <t xml:space="preserve">CUMPLE PROPORCION </t>
    </r>
    <r>
      <rPr>
        <b/>
        <sz val="11"/>
        <color theme="1"/>
        <rFont val="Calibri"/>
        <family val="2"/>
        <scheme val="minor"/>
      </rPr>
      <t xml:space="preserve">
SI /NO</t>
    </r>
  </si>
  <si>
    <t>PROFESIONAL DEL AREA FINANCIERA</t>
  </si>
  <si>
    <t>1X5000</t>
  </si>
  <si>
    <t>DIANA MARCELA CIFUENTES</t>
  </si>
  <si>
    <t>TECNOLOGA EN ADMINISTRACION FINANCIERA</t>
  </si>
  <si>
    <t>NA</t>
  </si>
  <si>
    <t>COOASOBIEN</t>
  </si>
  <si>
    <t>26-07-2004 - 15-11-2014</t>
  </si>
  <si>
    <t>FUNCIONES DEL AREA ADMINISTRATIVA- TESORERA</t>
  </si>
  <si>
    <t>24/0/1998</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</si>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</sst>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4"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0" xfId="0" applyBorder="1" applyAlignment="1">
      <alignment horizontal="center" vertical="center"/>
    </xf>
    <xf numFmtId="0" fontId="0" fillId="0" borderId="0" xfId="0" applyFont="1" applyFill="1" applyAlignment="1">
      <alignment vertical="center"/>
    </xf>
    <xf numFmtId="0" fontId="0" fillId="0" borderId="1" xfId="0" applyFont="1" applyBorder="1" applyAlignment="1">
      <alignment vertical="center"/>
    </xf>
    <xf numFmtId="0" fontId="0" fillId="0" borderId="1"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0" borderId="14" xfId="0" applyFont="1" applyFill="1" applyBorder="1" applyAlignment="1">
      <alignment horizontal="left" vertical="center" wrapText="1"/>
    </xf>
    <xf numFmtId="14" fontId="0" fillId="0" borderId="1"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9" fillId="3"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167" fontId="0" fillId="0" borderId="0" xfId="0" applyNumberFormat="1" applyFill="1" applyBorder="1" applyAlignment="1">
      <alignment horizontal="center" vertical="center"/>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0" fontId="0" fillId="0" borderId="0" xfId="0" applyAlignment="1">
      <alignment horizontal="center"/>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0" fillId="0" borderId="39"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right" vertical="center"/>
    </xf>
    <xf numFmtId="0" fontId="0" fillId="4" borderId="1" xfId="0" applyFill="1" applyBorder="1" applyAlignment="1">
      <alignment horizontal="center" vertical="center"/>
    </xf>
    <xf numFmtId="17" fontId="0" fillId="0" borderId="1" xfId="0" applyNumberFormat="1" applyBorder="1" applyAlignment="1">
      <alignment vertical="center"/>
    </xf>
    <xf numFmtId="0" fontId="0" fillId="0" borderId="1" xfId="0" applyBorder="1"/>
    <xf numFmtId="14" fontId="0" fillId="0" borderId="1" xfId="0" applyNumberFormat="1" applyBorder="1" applyAlignment="1">
      <alignment vertical="center"/>
    </xf>
    <xf numFmtId="0" fontId="0" fillId="0" borderId="1" xfId="0" applyBorder="1" applyAlignment="1">
      <alignment horizontal="center" vertical="center"/>
    </xf>
    <xf numFmtId="0" fontId="0" fillId="11" borderId="1" xfId="0" applyFont="1" applyFill="1" applyBorder="1" applyAlignment="1">
      <alignment horizontal="center" vertical="center" wrapText="1"/>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1" xfId="0"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6" zoomScale="75" zoomScaleNormal="75"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85</v>
      </c>
      <c r="B2" s="202"/>
      <c r="C2" s="202"/>
      <c r="D2" s="202"/>
      <c r="E2" s="202"/>
      <c r="F2" s="202"/>
      <c r="G2" s="202"/>
      <c r="H2" s="202"/>
      <c r="I2" s="202"/>
      <c r="J2" s="202"/>
      <c r="K2" s="202"/>
      <c r="L2" s="202"/>
    </row>
    <row r="4" spans="1:12" ht="16.5" x14ac:dyDescent="0.25">
      <c r="A4" s="209" t="s">
        <v>63</v>
      </c>
      <c r="B4" s="209"/>
      <c r="C4" s="209"/>
      <c r="D4" s="209"/>
      <c r="E4" s="209"/>
      <c r="F4" s="209"/>
      <c r="G4" s="209"/>
      <c r="H4" s="209"/>
      <c r="I4" s="209"/>
      <c r="J4" s="209"/>
      <c r="K4" s="209"/>
      <c r="L4" s="209"/>
    </row>
    <row r="5" spans="1:12" ht="16.5" x14ac:dyDescent="0.25">
      <c r="A5" s="52"/>
    </row>
    <row r="6" spans="1:12" ht="16.5" x14ac:dyDescent="0.25">
      <c r="A6" s="209" t="s">
        <v>143</v>
      </c>
      <c r="B6" s="209"/>
      <c r="C6" s="209"/>
      <c r="D6" s="209"/>
      <c r="E6" s="209"/>
      <c r="F6" s="209"/>
      <c r="G6" s="209"/>
      <c r="H6" s="209"/>
      <c r="I6" s="209"/>
      <c r="J6" s="209"/>
      <c r="K6" s="209"/>
      <c r="L6" s="209"/>
    </row>
    <row r="7" spans="1:12" ht="16.5" x14ac:dyDescent="0.25">
      <c r="A7" s="53"/>
    </row>
    <row r="8" spans="1:12" ht="109.5" customHeight="1" x14ac:dyDescent="0.25">
      <c r="A8" s="210" t="s">
        <v>144</v>
      </c>
      <c r="B8" s="210"/>
      <c r="C8" s="210"/>
      <c r="D8" s="210"/>
      <c r="E8" s="210"/>
      <c r="F8" s="210"/>
      <c r="G8" s="210"/>
      <c r="H8" s="210"/>
      <c r="I8" s="210"/>
      <c r="J8" s="210"/>
      <c r="K8" s="210"/>
      <c r="L8" s="210"/>
    </row>
    <row r="9" spans="1:12" ht="45.75" customHeight="1" x14ac:dyDescent="0.25">
      <c r="A9" s="210"/>
      <c r="B9" s="210"/>
      <c r="C9" s="210"/>
      <c r="D9" s="210"/>
      <c r="E9" s="210"/>
      <c r="F9" s="210"/>
      <c r="G9" s="210"/>
      <c r="H9" s="210"/>
      <c r="I9" s="210"/>
      <c r="J9" s="210"/>
      <c r="K9" s="210"/>
      <c r="L9" s="210"/>
    </row>
    <row r="10" spans="1:12" ht="28.5" customHeight="1" x14ac:dyDescent="0.25">
      <c r="A10" s="210" t="s">
        <v>88</v>
      </c>
      <c r="B10" s="210"/>
      <c r="C10" s="210"/>
      <c r="D10" s="210"/>
      <c r="E10" s="210"/>
      <c r="F10" s="210"/>
      <c r="G10" s="210"/>
      <c r="H10" s="210"/>
      <c r="I10" s="210"/>
      <c r="J10" s="210"/>
      <c r="K10" s="210"/>
      <c r="L10" s="210"/>
    </row>
    <row r="11" spans="1:12" ht="28.5" customHeight="1" x14ac:dyDescent="0.25">
      <c r="A11" s="210"/>
      <c r="B11" s="210"/>
      <c r="C11" s="210"/>
      <c r="D11" s="210"/>
      <c r="E11" s="210"/>
      <c r="F11" s="210"/>
      <c r="G11" s="210"/>
      <c r="H11" s="210"/>
      <c r="I11" s="210"/>
      <c r="J11" s="210"/>
      <c r="K11" s="210"/>
      <c r="L11" s="210"/>
    </row>
    <row r="12" spans="1:12" ht="15.75" thickBot="1" x14ac:dyDescent="0.3"/>
    <row r="13" spans="1:12" ht="15.75" thickBot="1" x14ac:dyDescent="0.3">
      <c r="A13" s="54" t="s">
        <v>64</v>
      </c>
      <c r="B13" s="211" t="s">
        <v>84</v>
      </c>
      <c r="C13" s="212"/>
      <c r="D13" s="212"/>
      <c r="E13" s="212"/>
      <c r="F13" s="212"/>
      <c r="G13" s="212"/>
      <c r="H13" s="212"/>
      <c r="I13" s="212"/>
      <c r="J13" s="212"/>
      <c r="K13" s="212"/>
      <c r="L13" s="212"/>
    </row>
    <row r="14" spans="1:12" s="71" customFormat="1" ht="25.5" customHeight="1" thickBot="1" x14ac:dyDescent="0.3">
      <c r="A14" s="55">
        <v>1</v>
      </c>
      <c r="B14" s="187" t="s">
        <v>161</v>
      </c>
      <c r="C14" s="188" t="s">
        <v>145</v>
      </c>
      <c r="D14" s="188" t="s">
        <v>145</v>
      </c>
      <c r="E14" s="188" t="s">
        <v>145</v>
      </c>
      <c r="F14" s="188" t="s">
        <v>145</v>
      </c>
      <c r="G14" s="188" t="s">
        <v>145</v>
      </c>
      <c r="H14" s="188" t="s">
        <v>145</v>
      </c>
      <c r="I14" s="188" t="s">
        <v>145</v>
      </c>
      <c r="J14" s="188" t="s">
        <v>145</v>
      </c>
      <c r="K14" s="188" t="s">
        <v>145</v>
      </c>
      <c r="L14" s="189" t="s">
        <v>145</v>
      </c>
    </row>
    <row r="15" spans="1:12" s="71" customFormat="1" ht="15.75" thickBot="1" x14ac:dyDescent="0.3">
      <c r="A15" s="55">
        <f>SUM(A14+1)</f>
        <v>2</v>
      </c>
      <c r="B15" s="187" t="s">
        <v>162</v>
      </c>
      <c r="C15" s="188" t="s">
        <v>146</v>
      </c>
      <c r="D15" s="188" t="s">
        <v>146</v>
      </c>
      <c r="E15" s="188" t="s">
        <v>146</v>
      </c>
      <c r="F15" s="188" t="s">
        <v>146</v>
      </c>
      <c r="G15" s="188" t="s">
        <v>146</v>
      </c>
      <c r="H15" s="188" t="s">
        <v>146</v>
      </c>
      <c r="I15" s="188" t="s">
        <v>146</v>
      </c>
      <c r="J15" s="188" t="s">
        <v>146</v>
      </c>
      <c r="K15" s="188" t="s">
        <v>146</v>
      </c>
      <c r="L15" s="189" t="s">
        <v>146</v>
      </c>
    </row>
    <row r="16" spans="1:12" s="71" customFormat="1" ht="15.75" thickBot="1" x14ac:dyDescent="0.3">
      <c r="A16" s="55">
        <f t="shared" ref="A16:A27" si="0">SUM(A15+1)</f>
        <v>3</v>
      </c>
      <c r="B16" s="187" t="s">
        <v>157</v>
      </c>
      <c r="C16" s="188" t="s">
        <v>147</v>
      </c>
      <c r="D16" s="188" t="s">
        <v>147</v>
      </c>
      <c r="E16" s="188" t="s">
        <v>147</v>
      </c>
      <c r="F16" s="188" t="s">
        <v>147</v>
      </c>
      <c r="G16" s="188" t="s">
        <v>147</v>
      </c>
      <c r="H16" s="188" t="s">
        <v>147</v>
      </c>
      <c r="I16" s="188" t="s">
        <v>147</v>
      </c>
      <c r="J16" s="188" t="s">
        <v>147</v>
      </c>
      <c r="K16" s="188" t="s">
        <v>147</v>
      </c>
      <c r="L16" s="189" t="s">
        <v>147</v>
      </c>
    </row>
    <row r="17" spans="1:14" s="71" customFormat="1" ht="15.75" thickBot="1" x14ac:dyDescent="0.3">
      <c r="A17" s="55">
        <f t="shared" si="0"/>
        <v>4</v>
      </c>
      <c r="B17" s="187" t="s">
        <v>158</v>
      </c>
      <c r="C17" s="188" t="s">
        <v>148</v>
      </c>
      <c r="D17" s="188" t="s">
        <v>148</v>
      </c>
      <c r="E17" s="188" t="s">
        <v>148</v>
      </c>
      <c r="F17" s="188" t="s">
        <v>148</v>
      </c>
      <c r="G17" s="188" t="s">
        <v>148</v>
      </c>
      <c r="H17" s="188" t="s">
        <v>148</v>
      </c>
      <c r="I17" s="188" t="s">
        <v>148</v>
      </c>
      <c r="J17" s="188" t="s">
        <v>148</v>
      </c>
      <c r="K17" s="188" t="s">
        <v>148</v>
      </c>
      <c r="L17" s="189" t="s">
        <v>148</v>
      </c>
    </row>
    <row r="18" spans="1:14" s="71" customFormat="1" ht="15.75" thickBot="1" x14ac:dyDescent="0.3">
      <c r="A18" s="55">
        <f t="shared" si="0"/>
        <v>5</v>
      </c>
      <c r="B18" s="187" t="s">
        <v>149</v>
      </c>
      <c r="C18" s="188" t="s">
        <v>149</v>
      </c>
      <c r="D18" s="188" t="s">
        <v>149</v>
      </c>
      <c r="E18" s="188" t="s">
        <v>149</v>
      </c>
      <c r="F18" s="188" t="s">
        <v>149</v>
      </c>
      <c r="G18" s="188" t="s">
        <v>149</v>
      </c>
      <c r="H18" s="188" t="s">
        <v>149</v>
      </c>
      <c r="I18" s="188" t="s">
        <v>149</v>
      </c>
      <c r="J18" s="188" t="s">
        <v>149</v>
      </c>
      <c r="K18" s="188" t="s">
        <v>149</v>
      </c>
      <c r="L18" s="189" t="s">
        <v>149</v>
      </c>
    </row>
    <row r="19" spans="1:14" s="71" customFormat="1" ht="15.75" thickBot="1" x14ac:dyDescent="0.3">
      <c r="A19" s="55">
        <f t="shared" si="0"/>
        <v>6</v>
      </c>
      <c r="B19" s="187" t="s">
        <v>150</v>
      </c>
      <c r="C19" s="188" t="s">
        <v>150</v>
      </c>
      <c r="D19" s="188" t="s">
        <v>150</v>
      </c>
      <c r="E19" s="188" t="s">
        <v>150</v>
      </c>
      <c r="F19" s="188" t="s">
        <v>150</v>
      </c>
      <c r="G19" s="188" t="s">
        <v>150</v>
      </c>
      <c r="H19" s="188" t="s">
        <v>150</v>
      </c>
      <c r="I19" s="188" t="s">
        <v>150</v>
      </c>
      <c r="J19" s="188" t="s">
        <v>150</v>
      </c>
      <c r="K19" s="188" t="s">
        <v>150</v>
      </c>
      <c r="L19" s="189" t="s">
        <v>150</v>
      </c>
    </row>
    <row r="20" spans="1:14" s="71" customFormat="1" ht="15.75" thickBot="1" x14ac:dyDescent="0.3">
      <c r="A20" s="55">
        <f t="shared" si="0"/>
        <v>7</v>
      </c>
      <c r="B20" s="187" t="s">
        <v>163</v>
      </c>
      <c r="C20" s="188" t="s">
        <v>151</v>
      </c>
      <c r="D20" s="188" t="s">
        <v>151</v>
      </c>
      <c r="E20" s="188" t="s">
        <v>151</v>
      </c>
      <c r="F20" s="188" t="s">
        <v>151</v>
      </c>
      <c r="G20" s="188" t="s">
        <v>151</v>
      </c>
      <c r="H20" s="188" t="s">
        <v>151</v>
      </c>
      <c r="I20" s="188" t="s">
        <v>151</v>
      </c>
      <c r="J20" s="188" t="s">
        <v>151</v>
      </c>
      <c r="K20" s="188" t="s">
        <v>151</v>
      </c>
      <c r="L20" s="189" t="s">
        <v>151</v>
      </c>
    </row>
    <row r="21" spans="1:14" ht="15.75" thickBot="1" x14ac:dyDescent="0.3">
      <c r="A21" s="55">
        <f t="shared" si="0"/>
        <v>8</v>
      </c>
      <c r="B21" s="187" t="s">
        <v>159</v>
      </c>
      <c r="C21" s="188" t="s">
        <v>152</v>
      </c>
      <c r="D21" s="188" t="s">
        <v>152</v>
      </c>
      <c r="E21" s="188" t="s">
        <v>152</v>
      </c>
      <c r="F21" s="188" t="s">
        <v>152</v>
      </c>
      <c r="G21" s="188" t="s">
        <v>152</v>
      </c>
      <c r="H21" s="188" t="s">
        <v>152</v>
      </c>
      <c r="I21" s="188" t="s">
        <v>152</v>
      </c>
      <c r="J21" s="188" t="s">
        <v>152</v>
      </c>
      <c r="K21" s="188" t="s">
        <v>152</v>
      </c>
      <c r="L21" s="189" t="s">
        <v>152</v>
      </c>
    </row>
    <row r="22" spans="1:14" ht="15.75" thickBot="1" x14ac:dyDescent="0.3">
      <c r="A22" s="55">
        <f t="shared" si="0"/>
        <v>9</v>
      </c>
      <c r="B22" s="190" t="s">
        <v>153</v>
      </c>
      <c r="C22" s="190"/>
      <c r="D22" s="190"/>
      <c r="E22" s="190"/>
      <c r="F22" s="190"/>
      <c r="G22" s="190"/>
      <c r="H22" s="190"/>
      <c r="I22" s="190"/>
      <c r="J22" s="190"/>
      <c r="K22" s="190"/>
      <c r="L22" s="190"/>
    </row>
    <row r="23" spans="1:14" ht="15.75" thickBot="1" x14ac:dyDescent="0.3">
      <c r="A23" s="55">
        <f t="shared" si="0"/>
        <v>10</v>
      </c>
      <c r="B23" s="190" t="s">
        <v>164</v>
      </c>
      <c r="C23" s="190"/>
      <c r="D23" s="190"/>
      <c r="E23" s="190"/>
      <c r="F23" s="190"/>
      <c r="G23" s="190"/>
      <c r="H23" s="190"/>
      <c r="I23" s="190"/>
      <c r="J23" s="190"/>
      <c r="K23" s="190"/>
      <c r="L23" s="190"/>
    </row>
    <row r="24" spans="1:14" s="71" customFormat="1" ht="15.75" thickBot="1" x14ac:dyDescent="0.3">
      <c r="A24" s="55">
        <f t="shared" si="0"/>
        <v>11</v>
      </c>
      <c r="B24" s="190" t="s">
        <v>165</v>
      </c>
      <c r="C24" s="190"/>
      <c r="D24" s="190"/>
      <c r="E24" s="190"/>
      <c r="F24" s="190"/>
      <c r="G24" s="190"/>
      <c r="H24" s="190"/>
      <c r="I24" s="190"/>
      <c r="J24" s="190"/>
      <c r="K24" s="190"/>
      <c r="L24" s="190"/>
      <c r="N24" s="130"/>
    </row>
    <row r="25" spans="1:14" s="71" customFormat="1" x14ac:dyDescent="0.25">
      <c r="A25" s="125">
        <f t="shared" si="0"/>
        <v>12</v>
      </c>
      <c r="B25" s="191" t="s">
        <v>154</v>
      </c>
      <c r="C25" s="191"/>
      <c r="D25" s="191"/>
      <c r="E25" s="191"/>
      <c r="F25" s="191"/>
      <c r="G25" s="191"/>
      <c r="H25" s="191"/>
      <c r="I25" s="191"/>
      <c r="J25" s="191"/>
      <c r="K25" s="191"/>
      <c r="L25" s="191"/>
    </row>
    <row r="26" spans="1:14" x14ac:dyDescent="0.25">
      <c r="A26" s="65">
        <f t="shared" si="0"/>
        <v>13</v>
      </c>
      <c r="B26" s="190" t="s">
        <v>155</v>
      </c>
      <c r="C26" s="190"/>
      <c r="D26" s="190"/>
      <c r="E26" s="190"/>
      <c r="F26" s="190"/>
      <c r="G26" s="190"/>
      <c r="H26" s="190"/>
      <c r="I26" s="190"/>
      <c r="J26" s="190"/>
      <c r="K26" s="190"/>
      <c r="L26" s="190"/>
    </row>
    <row r="27" spans="1:14" s="124" customFormat="1" x14ac:dyDescent="0.25">
      <c r="A27" s="65">
        <f t="shared" si="0"/>
        <v>14</v>
      </c>
      <c r="B27" s="190" t="s">
        <v>156</v>
      </c>
      <c r="C27" s="190"/>
      <c r="D27" s="190"/>
      <c r="E27" s="190"/>
      <c r="F27" s="190"/>
      <c r="G27" s="190"/>
      <c r="H27" s="190"/>
      <c r="I27" s="190"/>
      <c r="J27" s="190"/>
      <c r="K27" s="190"/>
      <c r="L27" s="190"/>
    </row>
    <row r="28" spans="1:14" s="124" customFormat="1" x14ac:dyDescent="0.25">
      <c r="A28" s="58"/>
      <c r="B28" s="58"/>
      <c r="C28" s="58"/>
      <c r="D28" s="58"/>
      <c r="E28" s="192"/>
      <c r="F28" s="192"/>
      <c r="G28" s="192"/>
      <c r="H28" s="192"/>
      <c r="I28" s="192"/>
      <c r="J28" s="192"/>
      <c r="K28" s="192"/>
      <c r="L28" s="192"/>
      <c r="M28" s="192"/>
      <c r="N28" s="192"/>
    </row>
    <row r="29" spans="1:14" s="124" customFormat="1" x14ac:dyDescent="0.25">
      <c r="A29" s="126"/>
      <c r="B29" s="58"/>
      <c r="C29" s="58"/>
      <c r="D29" s="58"/>
      <c r="E29" s="186"/>
      <c r="F29" s="186"/>
      <c r="G29" s="186"/>
      <c r="H29" s="186"/>
      <c r="I29" s="186"/>
      <c r="J29" s="186"/>
      <c r="K29" s="186"/>
      <c r="L29" s="186"/>
      <c r="M29" s="186"/>
      <c r="N29" s="186"/>
    </row>
    <row r="30" spans="1:14" s="128" customFormat="1" x14ac:dyDescent="0.25">
      <c r="A30" s="203" t="s">
        <v>180</v>
      </c>
      <c r="B30" s="203"/>
      <c r="C30" s="203"/>
      <c r="D30" s="203"/>
      <c r="E30" s="203"/>
      <c r="F30" s="203"/>
      <c r="G30" s="203"/>
      <c r="H30" s="203"/>
      <c r="I30" s="203"/>
      <c r="J30" s="203"/>
      <c r="K30" s="203"/>
      <c r="L30" s="203"/>
    </row>
    <row r="31" spans="1:14" s="128" customFormat="1" x14ac:dyDescent="0.25">
      <c r="A31" s="129"/>
      <c r="B31" s="129"/>
      <c r="C31" s="129"/>
      <c r="D31" s="129"/>
      <c r="E31" s="129"/>
      <c r="F31" s="129"/>
      <c r="G31" s="129"/>
      <c r="H31" s="129"/>
      <c r="I31" s="129"/>
      <c r="J31" s="129"/>
      <c r="K31" s="129"/>
      <c r="L31" s="129"/>
    </row>
    <row r="32" spans="1:14" ht="27" customHeight="1" x14ac:dyDescent="0.25">
      <c r="A32" s="204" t="s">
        <v>65</v>
      </c>
      <c r="B32" s="204"/>
      <c r="C32" s="204"/>
      <c r="D32" s="204"/>
      <c r="E32" s="57" t="s">
        <v>66</v>
      </c>
      <c r="F32" s="56" t="s">
        <v>67</v>
      </c>
      <c r="G32" s="56" t="s">
        <v>68</v>
      </c>
      <c r="H32" s="204" t="s">
        <v>3</v>
      </c>
      <c r="I32" s="204"/>
      <c r="J32" s="204"/>
      <c r="K32" s="204"/>
      <c r="L32" s="204"/>
    </row>
    <row r="33" spans="1:12" s="127" customFormat="1" ht="43.5" customHeight="1" x14ac:dyDescent="0.2">
      <c r="A33" s="205" t="s">
        <v>181</v>
      </c>
      <c r="B33" s="206"/>
      <c r="C33" s="206"/>
      <c r="D33" s="207"/>
      <c r="E33" s="131" t="s">
        <v>166</v>
      </c>
      <c r="F33" s="133" t="s">
        <v>160</v>
      </c>
      <c r="G33" s="133"/>
      <c r="H33" s="208" t="s">
        <v>182</v>
      </c>
      <c r="I33" s="208"/>
      <c r="J33" s="208"/>
      <c r="K33" s="208"/>
      <c r="L33" s="208"/>
    </row>
    <row r="34" spans="1:12" s="127" customFormat="1" ht="37.5" customHeight="1" x14ac:dyDescent="0.2">
      <c r="A34" s="182" t="s">
        <v>167</v>
      </c>
      <c r="B34" s="183"/>
      <c r="C34" s="183"/>
      <c r="D34" s="184"/>
      <c r="E34" s="132">
        <v>27</v>
      </c>
      <c r="F34" s="133" t="s">
        <v>160</v>
      </c>
      <c r="G34" s="133"/>
      <c r="H34" s="185"/>
      <c r="I34" s="185"/>
      <c r="J34" s="185"/>
      <c r="K34" s="185"/>
      <c r="L34" s="185"/>
    </row>
    <row r="35" spans="1:12" s="127" customFormat="1" ht="30" customHeight="1" x14ac:dyDescent="0.2">
      <c r="A35" s="182" t="s">
        <v>120</v>
      </c>
      <c r="B35" s="183"/>
      <c r="C35" s="183"/>
      <c r="D35" s="184"/>
      <c r="E35" s="132" t="s">
        <v>183</v>
      </c>
      <c r="F35" s="133" t="s">
        <v>160</v>
      </c>
      <c r="G35" s="133"/>
      <c r="H35" s="185" t="s">
        <v>185</v>
      </c>
      <c r="I35" s="185"/>
      <c r="J35" s="185"/>
      <c r="K35" s="185"/>
      <c r="L35" s="185"/>
    </row>
    <row r="36" spans="1:12" s="127" customFormat="1" ht="33" customHeight="1" x14ac:dyDescent="0.2">
      <c r="A36" s="199" t="s">
        <v>168</v>
      </c>
      <c r="B36" s="200"/>
      <c r="C36" s="200"/>
      <c r="D36" s="201"/>
      <c r="E36" s="134" t="s">
        <v>169</v>
      </c>
      <c r="F36" s="133" t="s">
        <v>160</v>
      </c>
      <c r="G36" s="133"/>
      <c r="H36" s="185"/>
      <c r="I36" s="185"/>
      <c r="J36" s="185"/>
      <c r="K36" s="185"/>
      <c r="L36" s="185"/>
    </row>
    <row r="37" spans="1:12" s="127" customFormat="1" x14ac:dyDescent="0.2">
      <c r="A37" s="199" t="s">
        <v>87</v>
      </c>
      <c r="B37" s="200"/>
      <c r="C37" s="200"/>
      <c r="D37" s="201"/>
      <c r="E37" s="134" t="s">
        <v>170</v>
      </c>
      <c r="F37" s="133" t="s">
        <v>160</v>
      </c>
      <c r="G37" s="133"/>
      <c r="H37" s="193"/>
      <c r="I37" s="194"/>
      <c r="J37" s="194"/>
      <c r="K37" s="194"/>
      <c r="L37" s="195"/>
    </row>
    <row r="38" spans="1:12" s="127" customFormat="1" ht="54" customHeight="1" x14ac:dyDescent="0.2">
      <c r="A38" s="199" t="s">
        <v>171</v>
      </c>
      <c r="B38" s="200"/>
      <c r="C38" s="200"/>
      <c r="D38" s="201"/>
      <c r="E38" s="134">
        <v>28</v>
      </c>
      <c r="F38" s="133" t="s">
        <v>160</v>
      </c>
      <c r="G38" s="133"/>
      <c r="H38" s="185"/>
      <c r="I38" s="185"/>
      <c r="J38" s="185"/>
      <c r="K38" s="185"/>
      <c r="L38" s="185"/>
    </row>
    <row r="39" spans="1:12" s="127" customFormat="1" ht="39" customHeight="1" x14ac:dyDescent="0.2">
      <c r="A39" s="199" t="s">
        <v>172</v>
      </c>
      <c r="B39" s="200"/>
      <c r="C39" s="200"/>
      <c r="D39" s="201"/>
      <c r="E39" s="134"/>
      <c r="F39" s="133"/>
      <c r="G39" s="133"/>
      <c r="H39" s="193"/>
      <c r="I39" s="194"/>
      <c r="J39" s="194"/>
      <c r="K39" s="194"/>
      <c r="L39" s="195"/>
    </row>
    <row r="40" spans="1:12" s="127" customFormat="1" ht="19.5" customHeight="1" x14ac:dyDescent="0.2">
      <c r="A40" s="182" t="s">
        <v>69</v>
      </c>
      <c r="B40" s="183"/>
      <c r="C40" s="183"/>
      <c r="D40" s="184"/>
      <c r="E40" s="132">
        <v>19</v>
      </c>
      <c r="F40" s="133" t="s">
        <v>160</v>
      </c>
      <c r="G40" s="133"/>
      <c r="H40" s="185"/>
      <c r="I40" s="185"/>
      <c r="J40" s="185"/>
      <c r="K40" s="185"/>
      <c r="L40" s="185"/>
    </row>
    <row r="41" spans="1:12" s="127" customFormat="1" x14ac:dyDescent="0.2">
      <c r="A41" s="182" t="s">
        <v>173</v>
      </c>
      <c r="B41" s="183"/>
      <c r="C41" s="183"/>
      <c r="D41" s="184"/>
      <c r="E41" s="132">
        <v>29</v>
      </c>
      <c r="F41" s="133" t="s">
        <v>160</v>
      </c>
      <c r="G41" s="133"/>
      <c r="H41" s="185"/>
      <c r="I41" s="185"/>
      <c r="J41" s="185"/>
      <c r="K41" s="185"/>
      <c r="L41" s="185"/>
    </row>
    <row r="42" spans="1:12" s="127" customFormat="1" ht="29.25" customHeight="1" x14ac:dyDescent="0.2">
      <c r="A42" s="182" t="s">
        <v>70</v>
      </c>
      <c r="B42" s="183"/>
      <c r="C42" s="183"/>
      <c r="D42" s="184"/>
      <c r="E42" s="132">
        <v>26</v>
      </c>
      <c r="F42" s="133" t="s">
        <v>160</v>
      </c>
      <c r="G42" s="133"/>
      <c r="H42" s="185"/>
      <c r="I42" s="185"/>
      <c r="J42" s="185"/>
      <c r="K42" s="185"/>
      <c r="L42" s="185"/>
    </row>
    <row r="43" spans="1:12" s="127" customFormat="1" ht="78.75" customHeight="1" x14ac:dyDescent="0.2">
      <c r="A43" s="182" t="s">
        <v>71</v>
      </c>
      <c r="B43" s="183"/>
      <c r="C43" s="183"/>
      <c r="D43" s="184"/>
      <c r="E43" s="132" t="s">
        <v>174</v>
      </c>
      <c r="F43" s="133" t="s">
        <v>160</v>
      </c>
      <c r="G43" s="133"/>
      <c r="H43" s="185"/>
      <c r="I43" s="185"/>
      <c r="J43" s="185"/>
      <c r="K43" s="185"/>
      <c r="L43" s="185"/>
    </row>
    <row r="44" spans="1:12" s="127" customFormat="1" ht="34.5" customHeight="1" x14ac:dyDescent="0.2">
      <c r="A44" s="182" t="s">
        <v>175</v>
      </c>
      <c r="B44" s="183"/>
      <c r="C44" s="183"/>
      <c r="D44" s="184"/>
      <c r="E44" s="132">
        <v>23</v>
      </c>
      <c r="F44" s="133" t="s">
        <v>160</v>
      </c>
      <c r="G44" s="133"/>
      <c r="H44" s="185"/>
      <c r="I44" s="185"/>
      <c r="J44" s="185"/>
      <c r="K44" s="185"/>
      <c r="L44" s="185"/>
    </row>
    <row r="45" spans="1:12" s="127" customFormat="1" ht="43.5" customHeight="1" x14ac:dyDescent="0.2">
      <c r="A45" s="196" t="s">
        <v>176</v>
      </c>
      <c r="B45" s="197"/>
      <c r="C45" s="197"/>
      <c r="D45" s="198"/>
      <c r="E45" s="132">
        <v>20</v>
      </c>
      <c r="F45" s="133" t="s">
        <v>160</v>
      </c>
      <c r="G45" s="133"/>
      <c r="H45" s="193" t="s">
        <v>177</v>
      </c>
      <c r="I45" s="194"/>
      <c r="J45" s="194"/>
      <c r="K45" s="194"/>
      <c r="L45" s="195"/>
    </row>
    <row r="46" spans="1:12" s="127" customFormat="1" ht="29.25" customHeight="1" x14ac:dyDescent="0.2">
      <c r="A46" s="182" t="s">
        <v>89</v>
      </c>
      <c r="B46" s="183"/>
      <c r="C46" s="183"/>
      <c r="D46" s="184"/>
      <c r="E46" s="132" t="s">
        <v>178</v>
      </c>
      <c r="F46" s="133" t="s">
        <v>160</v>
      </c>
      <c r="G46" s="133"/>
      <c r="H46" s="193"/>
      <c r="I46" s="194"/>
      <c r="J46" s="194"/>
      <c r="K46" s="194"/>
      <c r="L46" s="195"/>
    </row>
    <row r="47" spans="1:12" s="127" customFormat="1" ht="30.75" customHeight="1" x14ac:dyDescent="0.2">
      <c r="A47" s="182" t="s">
        <v>179</v>
      </c>
      <c r="B47" s="183"/>
      <c r="C47" s="183"/>
      <c r="D47" s="184"/>
      <c r="E47" s="132"/>
      <c r="F47" s="133"/>
      <c r="G47" s="133"/>
      <c r="H47" s="185" t="s">
        <v>184</v>
      </c>
      <c r="I47" s="185"/>
      <c r="J47" s="185"/>
      <c r="K47" s="185"/>
      <c r="L47" s="185"/>
    </row>
  </sheetData>
  <sheetProtection algorithmName="SHA-512" hashValue="vULmTe1VnTMGStFsOgSjUxgWVNxo5yH7xuAsAjC0QMFbgTuDfPHgio/lAa1NlUZQPjIUfYteY5+R6QEArxinyA==" saltValue="B89Xym/Q5dGpgcyJxRFjnQ=="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8"/>
  <sheetViews>
    <sheetView topLeftCell="B128" zoomScale="70" zoomScaleNormal="70" workbookViewId="0">
      <selection activeCell="C129" sqref="C129"/>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1" spans="2:16" x14ac:dyDescent="0.25">
      <c r="H1" s="74"/>
      <c r="I1" s="74"/>
      <c r="K1" s="74"/>
    </row>
    <row r="2" spans="2:16" ht="26.25" x14ac:dyDescent="0.25">
      <c r="B2" s="229" t="s">
        <v>61</v>
      </c>
      <c r="C2" s="230"/>
      <c r="D2" s="230"/>
      <c r="E2" s="230"/>
      <c r="F2" s="230"/>
      <c r="G2" s="230"/>
      <c r="H2" s="230"/>
      <c r="I2" s="230"/>
      <c r="J2" s="230"/>
      <c r="K2" s="230"/>
      <c r="L2" s="230"/>
      <c r="M2" s="230"/>
      <c r="N2" s="230"/>
      <c r="O2" s="230"/>
      <c r="P2" s="230"/>
    </row>
    <row r="3" spans="2:16" x14ac:dyDescent="0.25">
      <c r="H3" s="74"/>
      <c r="I3" s="74"/>
      <c r="K3" s="74"/>
    </row>
    <row r="4" spans="2:16" ht="26.25" x14ac:dyDescent="0.25">
      <c r="B4" s="229" t="s">
        <v>46</v>
      </c>
      <c r="C4" s="230"/>
      <c r="D4" s="230"/>
      <c r="E4" s="230"/>
      <c r="F4" s="230"/>
      <c r="G4" s="230"/>
      <c r="H4" s="230"/>
      <c r="I4" s="230"/>
      <c r="J4" s="230"/>
      <c r="K4" s="230"/>
      <c r="L4" s="230"/>
      <c r="M4" s="230"/>
      <c r="N4" s="230"/>
      <c r="O4" s="230"/>
      <c r="P4" s="230"/>
    </row>
    <row r="5" spans="2:16" ht="15.75" thickBot="1" x14ac:dyDescent="0.3">
      <c r="H5" s="74"/>
      <c r="I5" s="74"/>
      <c r="K5" s="74"/>
    </row>
    <row r="6" spans="2:16" ht="21.75" thickBot="1" x14ac:dyDescent="0.3">
      <c r="B6" s="6" t="s">
        <v>4</v>
      </c>
      <c r="C6" s="233" t="s">
        <v>186</v>
      </c>
      <c r="D6" s="233"/>
      <c r="E6" s="233"/>
      <c r="F6" s="233"/>
      <c r="G6" s="233"/>
      <c r="H6" s="233"/>
      <c r="I6" s="233"/>
      <c r="J6" s="233"/>
      <c r="K6" s="233"/>
      <c r="L6" s="233"/>
      <c r="M6" s="233"/>
      <c r="N6" s="234"/>
    </row>
    <row r="7" spans="2:16" ht="16.5" thickBot="1" x14ac:dyDescent="0.3">
      <c r="B7" s="7" t="s">
        <v>5</v>
      </c>
      <c r="C7" s="233"/>
      <c r="D7" s="233"/>
      <c r="E7" s="233"/>
      <c r="F7" s="233"/>
      <c r="G7" s="233"/>
      <c r="H7" s="233"/>
      <c r="I7" s="233"/>
      <c r="J7" s="233"/>
      <c r="K7" s="233"/>
      <c r="L7" s="233"/>
      <c r="M7" s="233"/>
      <c r="N7" s="234"/>
    </row>
    <row r="8" spans="2:16" ht="16.5" thickBot="1" x14ac:dyDescent="0.3">
      <c r="B8" s="7" t="s">
        <v>6</v>
      </c>
      <c r="C8" s="233"/>
      <c r="D8" s="233"/>
      <c r="E8" s="233"/>
      <c r="F8" s="233"/>
      <c r="G8" s="233"/>
      <c r="H8" s="233"/>
      <c r="I8" s="233"/>
      <c r="J8" s="233"/>
      <c r="K8" s="233"/>
      <c r="L8" s="233"/>
      <c r="M8" s="233"/>
      <c r="N8" s="234"/>
    </row>
    <row r="9" spans="2:16" ht="16.5" thickBot="1" x14ac:dyDescent="0.3">
      <c r="B9" s="7" t="s">
        <v>7</v>
      </c>
      <c r="C9" s="233"/>
      <c r="D9" s="233"/>
      <c r="E9" s="233"/>
      <c r="F9" s="233"/>
      <c r="G9" s="233"/>
      <c r="H9" s="233"/>
      <c r="I9" s="233"/>
      <c r="J9" s="233"/>
      <c r="K9" s="233"/>
      <c r="L9" s="233"/>
      <c r="M9" s="233"/>
      <c r="N9" s="234"/>
    </row>
    <row r="10" spans="2:16" ht="16.5" thickBot="1" x14ac:dyDescent="0.3">
      <c r="B10" s="7" t="s">
        <v>8</v>
      </c>
      <c r="C10" s="235">
        <v>7</v>
      </c>
      <c r="D10" s="235"/>
      <c r="E10" s="236"/>
      <c r="F10" s="23"/>
      <c r="G10" s="23"/>
      <c r="H10" s="163"/>
      <c r="I10" s="163"/>
      <c r="J10" s="23"/>
      <c r="K10" s="163"/>
      <c r="L10" s="23"/>
      <c r="M10" s="23"/>
      <c r="N10" s="24"/>
    </row>
    <row r="11" spans="2:16" ht="16.5" thickBot="1" x14ac:dyDescent="0.3">
      <c r="B11" s="9" t="s">
        <v>9</v>
      </c>
      <c r="C11" s="10">
        <v>41972</v>
      </c>
      <c r="D11" s="11"/>
      <c r="E11" s="11"/>
      <c r="F11" s="11"/>
      <c r="G11" s="11"/>
      <c r="H11" s="164"/>
      <c r="I11" s="164"/>
      <c r="J11" s="11"/>
      <c r="K11" s="164"/>
      <c r="L11" s="11"/>
      <c r="M11" s="11"/>
      <c r="N11" s="12"/>
    </row>
    <row r="12" spans="2:16" ht="15.75" x14ac:dyDescent="0.25">
      <c r="B12" s="8"/>
      <c r="C12" s="13"/>
      <c r="D12" s="14"/>
      <c r="E12" s="14"/>
      <c r="F12" s="14"/>
      <c r="G12" s="14"/>
      <c r="H12" s="165"/>
      <c r="I12" s="74"/>
      <c r="J12" s="74"/>
      <c r="K12" s="74"/>
      <c r="L12" s="74"/>
      <c r="M12" s="74"/>
      <c r="N12" s="14"/>
    </row>
    <row r="13" spans="2:16" x14ac:dyDescent="0.25">
      <c r="H13" s="74"/>
      <c r="I13" s="74"/>
      <c r="J13" s="74"/>
      <c r="K13" s="74"/>
      <c r="L13" s="74"/>
      <c r="M13" s="74"/>
      <c r="N13" s="75"/>
    </row>
    <row r="14" spans="2:16" ht="45.75" customHeight="1" x14ac:dyDescent="0.25">
      <c r="B14" s="246" t="s">
        <v>90</v>
      </c>
      <c r="C14" s="246"/>
      <c r="D14" s="142" t="s">
        <v>12</v>
      </c>
      <c r="E14" s="142" t="s">
        <v>13</v>
      </c>
      <c r="F14" s="142" t="s">
        <v>29</v>
      </c>
      <c r="G14" s="59"/>
      <c r="H14" s="74"/>
      <c r="I14" s="166"/>
      <c r="J14" s="25"/>
      <c r="K14" s="166"/>
      <c r="L14" s="25"/>
      <c r="M14" s="25"/>
      <c r="N14" s="75"/>
    </row>
    <row r="15" spans="2:16" x14ac:dyDescent="0.25">
      <c r="B15" s="246"/>
      <c r="C15" s="246"/>
      <c r="D15" s="142">
        <v>7</v>
      </c>
      <c r="E15" s="42">
        <v>958520979</v>
      </c>
      <c r="F15" s="144">
        <v>459</v>
      </c>
      <c r="G15" s="60"/>
      <c r="H15" s="74"/>
      <c r="I15" s="167"/>
      <c r="J15" s="26"/>
      <c r="K15" s="167"/>
      <c r="L15" s="26"/>
      <c r="M15" s="26"/>
      <c r="N15" s="75"/>
    </row>
    <row r="16" spans="2:16" x14ac:dyDescent="0.25">
      <c r="B16" s="246"/>
      <c r="C16" s="246"/>
      <c r="D16" s="142"/>
      <c r="E16" s="42"/>
      <c r="F16" s="42"/>
      <c r="G16" s="60"/>
      <c r="H16" s="74"/>
      <c r="I16" s="167"/>
      <c r="J16" s="26"/>
      <c r="K16" s="167"/>
      <c r="L16" s="26"/>
      <c r="M16" s="26"/>
      <c r="N16" s="75"/>
    </row>
    <row r="17" spans="1:14" x14ac:dyDescent="0.25">
      <c r="B17" s="246"/>
      <c r="C17" s="246"/>
      <c r="D17" s="142"/>
      <c r="E17" s="42"/>
      <c r="F17" s="42"/>
      <c r="G17" s="60"/>
      <c r="H17" s="74"/>
      <c r="I17" s="167"/>
      <c r="J17" s="26"/>
      <c r="K17" s="167"/>
      <c r="L17" s="26"/>
      <c r="M17" s="26"/>
      <c r="N17" s="75"/>
    </row>
    <row r="18" spans="1:14" x14ac:dyDescent="0.25">
      <c r="B18" s="246"/>
      <c r="C18" s="246"/>
      <c r="D18" s="142"/>
      <c r="E18" s="145"/>
      <c r="F18" s="42"/>
      <c r="G18" s="60"/>
      <c r="H18" s="16"/>
      <c r="I18" s="167"/>
      <c r="J18" s="26"/>
      <c r="K18" s="167"/>
      <c r="L18" s="26"/>
      <c r="M18" s="26"/>
      <c r="N18" s="15"/>
    </row>
    <row r="19" spans="1:14" x14ac:dyDescent="0.25">
      <c r="B19" s="246"/>
      <c r="C19" s="246"/>
      <c r="D19" s="142"/>
      <c r="E19" s="145"/>
      <c r="F19" s="42"/>
      <c r="G19" s="60"/>
      <c r="H19" s="16"/>
      <c r="I19" s="28"/>
      <c r="J19" s="28"/>
      <c r="K19" s="28"/>
      <c r="L19" s="28"/>
      <c r="M19" s="28"/>
      <c r="N19" s="15"/>
    </row>
    <row r="20" spans="1:14" x14ac:dyDescent="0.25">
      <c r="B20" s="246"/>
      <c r="C20" s="246"/>
      <c r="D20" s="142"/>
      <c r="E20" s="145"/>
      <c r="F20" s="42"/>
      <c r="G20" s="60"/>
      <c r="H20" s="16"/>
      <c r="I20" s="74"/>
      <c r="J20" s="74"/>
      <c r="K20" s="74"/>
      <c r="L20" s="74"/>
      <c r="M20" s="74"/>
      <c r="N20" s="15"/>
    </row>
    <row r="21" spans="1:14" x14ac:dyDescent="0.25">
      <c r="B21" s="246"/>
      <c r="C21" s="246"/>
      <c r="D21" s="142"/>
      <c r="E21" s="145"/>
      <c r="F21" s="42"/>
      <c r="G21" s="60"/>
      <c r="H21" s="16"/>
      <c r="I21" s="74"/>
      <c r="J21" s="74"/>
      <c r="K21" s="74"/>
      <c r="L21" s="74"/>
      <c r="M21" s="74"/>
      <c r="N21" s="15"/>
    </row>
    <row r="22" spans="1:14" ht="15.75" thickBot="1" x14ac:dyDescent="0.3">
      <c r="B22" s="251" t="s">
        <v>14</v>
      </c>
      <c r="C22" s="252"/>
      <c r="D22" s="142"/>
      <c r="E22" s="42">
        <f>SUM(E15:E21)</f>
        <v>958520979</v>
      </c>
      <c r="F22" s="144">
        <f>SUM(F15:F21)</f>
        <v>459</v>
      </c>
      <c r="G22" s="60"/>
      <c r="H22" s="16"/>
      <c r="I22" s="74"/>
      <c r="J22" s="74"/>
      <c r="K22" s="74"/>
      <c r="L22" s="74"/>
      <c r="M22" s="74"/>
      <c r="N22" s="15"/>
    </row>
    <row r="23" spans="1:14" ht="45.75" thickBot="1" x14ac:dyDescent="0.3">
      <c r="A23" s="30"/>
      <c r="B23" s="36" t="s">
        <v>15</v>
      </c>
      <c r="C23" s="36" t="s">
        <v>91</v>
      </c>
      <c r="E23" s="25"/>
      <c r="F23" s="25"/>
      <c r="G23" s="25"/>
      <c r="H23" s="166"/>
      <c r="I23" s="152"/>
      <c r="J23" s="5"/>
      <c r="K23" s="152"/>
      <c r="L23" s="5"/>
      <c r="M23" s="5"/>
    </row>
    <row r="24" spans="1:14" ht="15.75" thickBot="1" x14ac:dyDescent="0.3">
      <c r="A24" s="31">
        <v>1</v>
      </c>
      <c r="C24" s="33">
        <f>+F22*0.8</f>
        <v>367.20000000000005</v>
      </c>
      <c r="D24" s="29"/>
      <c r="E24" s="32">
        <f>E22</f>
        <v>958520979</v>
      </c>
      <c r="F24" s="27"/>
      <c r="G24" s="27"/>
      <c r="H24" s="168"/>
      <c r="I24" s="169"/>
      <c r="J24" s="17"/>
      <c r="K24" s="169"/>
      <c r="L24" s="17"/>
      <c r="M24" s="17"/>
    </row>
    <row r="25" spans="1:14" x14ac:dyDescent="0.25">
      <c r="A25" s="66"/>
      <c r="C25" s="67"/>
      <c r="D25" s="26"/>
      <c r="E25" s="68"/>
      <c r="F25" s="27"/>
      <c r="G25" s="27"/>
      <c r="H25" s="168"/>
      <c r="I25" s="169"/>
      <c r="J25" s="17"/>
      <c r="K25" s="169"/>
      <c r="L25" s="17"/>
      <c r="M25" s="17"/>
    </row>
    <row r="26" spans="1:14" x14ac:dyDescent="0.25">
      <c r="A26" s="66"/>
      <c r="C26" s="67"/>
      <c r="D26" s="26"/>
      <c r="E26" s="68"/>
      <c r="F26" s="27"/>
      <c r="G26" s="27"/>
      <c r="H26" s="168"/>
      <c r="I26" s="169"/>
      <c r="J26" s="17"/>
      <c r="K26" s="169"/>
      <c r="L26" s="17"/>
      <c r="M26" s="17"/>
    </row>
    <row r="27" spans="1:14" x14ac:dyDescent="0.25">
      <c r="A27" s="66"/>
      <c r="B27" s="89" t="s">
        <v>121</v>
      </c>
      <c r="C27" s="71"/>
      <c r="D27" s="71"/>
      <c r="E27" s="71"/>
      <c r="F27" s="71"/>
      <c r="G27" s="71"/>
      <c r="H27" s="170"/>
      <c r="I27" s="74"/>
      <c r="J27" s="74"/>
      <c r="K27" s="74"/>
      <c r="L27" s="74"/>
      <c r="M27" s="74"/>
      <c r="N27" s="75"/>
    </row>
    <row r="28" spans="1:14" x14ac:dyDescent="0.25">
      <c r="A28" s="66"/>
      <c r="B28" s="71"/>
      <c r="C28" s="71"/>
      <c r="D28" s="71"/>
      <c r="E28" s="71"/>
      <c r="F28" s="71"/>
      <c r="G28" s="71"/>
      <c r="H28" s="170"/>
      <c r="I28" s="74"/>
      <c r="J28" s="74"/>
      <c r="K28" s="74"/>
      <c r="L28" s="74"/>
      <c r="M28" s="74"/>
      <c r="N28" s="75"/>
    </row>
    <row r="29" spans="1:14" x14ac:dyDescent="0.25">
      <c r="A29" s="66"/>
      <c r="B29" s="91" t="s">
        <v>33</v>
      </c>
      <c r="C29" s="91" t="s">
        <v>122</v>
      </c>
      <c r="D29" s="91" t="s">
        <v>123</v>
      </c>
      <c r="E29" s="71"/>
      <c r="F29" s="71"/>
      <c r="G29" s="71"/>
      <c r="H29" s="170"/>
      <c r="I29" s="74"/>
      <c r="J29" s="74"/>
      <c r="K29" s="74"/>
      <c r="L29" s="74"/>
      <c r="M29" s="74"/>
      <c r="N29" s="75"/>
    </row>
    <row r="30" spans="1:14" x14ac:dyDescent="0.25">
      <c r="A30" s="66"/>
      <c r="B30" s="88" t="s">
        <v>124</v>
      </c>
      <c r="C30" s="141" t="s">
        <v>160</v>
      </c>
      <c r="D30" s="88"/>
      <c r="E30" s="71"/>
      <c r="F30" s="71"/>
      <c r="G30" s="71"/>
      <c r="H30" s="170"/>
      <c r="I30" s="74"/>
      <c r="J30" s="74"/>
      <c r="K30" s="74"/>
      <c r="L30" s="74"/>
      <c r="M30" s="74"/>
      <c r="N30" s="75"/>
    </row>
    <row r="31" spans="1:14" x14ac:dyDescent="0.25">
      <c r="A31" s="66"/>
      <c r="B31" s="88" t="s">
        <v>125</v>
      </c>
      <c r="C31" s="141" t="s">
        <v>160</v>
      </c>
      <c r="D31" s="88"/>
      <c r="E31" s="71"/>
      <c r="F31" s="71"/>
      <c r="G31" s="71"/>
      <c r="H31" s="170"/>
      <c r="I31" s="74"/>
      <c r="J31" s="74"/>
      <c r="K31" s="74"/>
      <c r="L31" s="74"/>
      <c r="M31" s="74"/>
      <c r="N31" s="75"/>
    </row>
    <row r="32" spans="1:14" x14ac:dyDescent="0.25">
      <c r="A32" s="66"/>
      <c r="B32" s="88" t="s">
        <v>126</v>
      </c>
      <c r="C32" s="141" t="s">
        <v>160</v>
      </c>
      <c r="D32" s="88"/>
      <c r="E32" s="71"/>
      <c r="F32" s="71"/>
      <c r="G32" s="71"/>
      <c r="H32" s="170"/>
      <c r="I32" s="74"/>
      <c r="J32" s="74"/>
      <c r="K32" s="74"/>
      <c r="L32" s="74"/>
      <c r="M32" s="74"/>
      <c r="N32" s="75"/>
    </row>
    <row r="33" spans="1:17" x14ac:dyDescent="0.25">
      <c r="A33" s="66"/>
      <c r="B33" s="88" t="s">
        <v>127</v>
      </c>
      <c r="C33" s="176" t="s">
        <v>160</v>
      </c>
      <c r="D33" s="141"/>
      <c r="E33" s="71"/>
      <c r="F33" s="71"/>
      <c r="G33" s="71"/>
      <c r="H33" s="170"/>
      <c r="I33" s="74"/>
      <c r="J33" s="74"/>
      <c r="K33" s="74"/>
      <c r="L33" s="74"/>
      <c r="M33" s="74"/>
      <c r="N33" s="75"/>
    </row>
    <row r="34" spans="1:17" x14ac:dyDescent="0.25">
      <c r="A34" s="66"/>
      <c r="B34" s="71"/>
      <c r="C34" s="71"/>
      <c r="D34" s="71"/>
      <c r="E34" s="71"/>
      <c r="F34" s="71"/>
      <c r="G34" s="71"/>
      <c r="H34" s="170"/>
      <c r="I34" s="74"/>
      <c r="J34" s="74"/>
      <c r="K34" s="74"/>
      <c r="L34" s="74"/>
      <c r="M34" s="74"/>
      <c r="N34" s="75"/>
    </row>
    <row r="35" spans="1:17" x14ac:dyDescent="0.25">
      <c r="A35" s="66"/>
      <c r="B35" s="71"/>
      <c r="C35" s="71"/>
      <c r="D35" s="71"/>
      <c r="E35" s="71"/>
      <c r="F35" s="71"/>
      <c r="G35" s="71"/>
      <c r="H35" s="170"/>
      <c r="I35" s="74"/>
      <c r="J35" s="74"/>
      <c r="K35" s="74"/>
      <c r="L35" s="74"/>
      <c r="M35" s="74"/>
      <c r="N35" s="75"/>
    </row>
    <row r="36" spans="1:17" x14ac:dyDescent="0.25">
      <c r="A36" s="66"/>
      <c r="B36" s="89" t="s">
        <v>128</v>
      </c>
      <c r="C36" s="71"/>
      <c r="D36" s="71"/>
      <c r="E36" s="71"/>
      <c r="F36" s="71"/>
      <c r="G36" s="71"/>
      <c r="H36" s="170"/>
      <c r="I36" s="74"/>
      <c r="J36" s="74"/>
      <c r="K36" s="74"/>
      <c r="L36" s="74"/>
      <c r="M36" s="74"/>
      <c r="N36" s="75"/>
    </row>
    <row r="37" spans="1:17" x14ac:dyDescent="0.25">
      <c r="A37" s="66"/>
      <c r="B37" s="71"/>
      <c r="C37" s="71"/>
      <c r="D37" s="71"/>
      <c r="E37" s="71"/>
      <c r="F37" s="71"/>
      <c r="G37" s="71"/>
      <c r="H37" s="170"/>
      <c r="I37" s="74"/>
      <c r="J37" s="74"/>
      <c r="K37" s="74"/>
      <c r="L37" s="74"/>
      <c r="M37" s="74"/>
      <c r="N37" s="75"/>
    </row>
    <row r="38" spans="1:17" x14ac:dyDescent="0.25">
      <c r="A38" s="66"/>
      <c r="B38" s="71"/>
      <c r="C38" s="71"/>
      <c r="D38" s="71"/>
      <c r="E38" s="71"/>
      <c r="F38" s="71"/>
      <c r="G38" s="71"/>
      <c r="H38" s="170"/>
      <c r="I38" s="74"/>
      <c r="J38" s="74"/>
      <c r="K38" s="74"/>
      <c r="L38" s="74"/>
      <c r="M38" s="74"/>
      <c r="N38" s="75"/>
    </row>
    <row r="39" spans="1:17" x14ac:dyDescent="0.25">
      <c r="A39" s="66"/>
      <c r="B39" s="91" t="s">
        <v>33</v>
      </c>
      <c r="C39" s="91" t="s">
        <v>56</v>
      </c>
      <c r="D39" s="90" t="s">
        <v>49</v>
      </c>
      <c r="E39" s="90" t="s">
        <v>16</v>
      </c>
      <c r="F39" s="71"/>
      <c r="G39" s="71"/>
      <c r="H39" s="170"/>
      <c r="I39" s="74"/>
      <c r="J39" s="74"/>
      <c r="K39" s="74"/>
      <c r="L39" s="74"/>
      <c r="M39" s="74"/>
      <c r="N39" s="75"/>
    </row>
    <row r="40" spans="1:17" ht="28.5" x14ac:dyDescent="0.25">
      <c r="A40" s="66"/>
      <c r="B40" s="72" t="s">
        <v>129</v>
      </c>
      <c r="C40" s="73">
        <v>40</v>
      </c>
      <c r="D40" s="141">
        <f>+D145</f>
        <v>40</v>
      </c>
      <c r="E40" s="238">
        <f>+D40+D41</f>
        <v>100</v>
      </c>
      <c r="F40" s="71"/>
      <c r="G40" s="71"/>
      <c r="H40" s="170"/>
      <c r="I40" s="74"/>
      <c r="J40" s="74"/>
      <c r="K40" s="74"/>
      <c r="L40" s="74"/>
      <c r="M40" s="74"/>
      <c r="N40" s="75"/>
    </row>
    <row r="41" spans="1:17" ht="42.75" x14ac:dyDescent="0.25">
      <c r="A41" s="66"/>
      <c r="B41" s="72" t="s">
        <v>130</v>
      </c>
      <c r="C41" s="73">
        <v>60</v>
      </c>
      <c r="D41" s="141">
        <f>+D146</f>
        <v>60</v>
      </c>
      <c r="E41" s="239"/>
      <c r="F41" s="71"/>
      <c r="G41" s="71"/>
      <c r="H41" s="170"/>
      <c r="I41" s="74"/>
      <c r="J41" s="74"/>
      <c r="K41" s="74"/>
      <c r="L41" s="74"/>
      <c r="M41" s="74"/>
      <c r="N41" s="75"/>
    </row>
    <row r="42" spans="1:17" x14ac:dyDescent="0.25">
      <c r="A42" s="66"/>
      <c r="C42" s="67"/>
      <c r="D42" s="26"/>
      <c r="E42" s="68"/>
      <c r="F42" s="27"/>
      <c r="G42" s="27"/>
      <c r="H42" s="168"/>
      <c r="I42" s="169"/>
      <c r="J42" s="17"/>
      <c r="K42" s="169"/>
      <c r="L42" s="17"/>
      <c r="M42" s="17"/>
    </row>
    <row r="43" spans="1:17" x14ac:dyDescent="0.25">
      <c r="A43" s="66"/>
      <c r="C43" s="67"/>
      <c r="D43" s="26"/>
      <c r="E43" s="68"/>
      <c r="F43" s="27"/>
      <c r="G43" s="27"/>
      <c r="H43" s="168"/>
      <c r="I43" s="169"/>
      <c r="J43" s="17"/>
      <c r="K43" s="169"/>
      <c r="L43" s="17"/>
      <c r="M43" s="17"/>
    </row>
    <row r="44" spans="1:17" x14ac:dyDescent="0.25">
      <c r="A44" s="66"/>
      <c r="C44" s="67"/>
      <c r="D44" s="26"/>
      <c r="E44" s="68"/>
      <c r="F44" s="27"/>
      <c r="G44" s="27"/>
      <c r="H44" s="168"/>
      <c r="I44" s="169"/>
      <c r="J44" s="17"/>
      <c r="K44" s="169"/>
      <c r="L44" s="17"/>
      <c r="M44" s="17"/>
    </row>
    <row r="45" spans="1:17" ht="15.75" thickBot="1" x14ac:dyDescent="0.3">
      <c r="H45" s="74"/>
      <c r="I45" s="74"/>
      <c r="K45" s="74"/>
      <c r="M45" s="248" t="s">
        <v>35</v>
      </c>
      <c r="N45" s="248"/>
    </row>
    <row r="46" spans="1:17" x14ac:dyDescent="0.25">
      <c r="B46" s="89" t="s">
        <v>30</v>
      </c>
      <c r="H46" s="74"/>
      <c r="I46" s="74"/>
      <c r="K46" s="74"/>
      <c r="M46" s="43"/>
      <c r="N46" s="43"/>
    </row>
    <row r="47" spans="1:17" ht="15.75" thickBot="1" x14ac:dyDescent="0.3">
      <c r="H47" s="74"/>
      <c r="I47" s="74"/>
      <c r="K47" s="74"/>
      <c r="M47" s="43"/>
      <c r="N47" s="43"/>
    </row>
    <row r="48" spans="1:17" s="74" customFormat="1" ht="109.5" customHeight="1" x14ac:dyDescent="0.25">
      <c r="B48" s="85" t="s">
        <v>131</v>
      </c>
      <c r="C48" s="85" t="s">
        <v>132</v>
      </c>
      <c r="D48" s="85" t="s">
        <v>133</v>
      </c>
      <c r="E48" s="85" t="s">
        <v>43</v>
      </c>
      <c r="F48" s="85" t="s">
        <v>190</v>
      </c>
      <c r="G48" s="85" t="s">
        <v>92</v>
      </c>
      <c r="H48" s="85" t="s">
        <v>17</v>
      </c>
      <c r="I48" s="85" t="s">
        <v>10</v>
      </c>
      <c r="J48" s="85" t="s">
        <v>31</v>
      </c>
      <c r="K48" s="85" t="s">
        <v>59</v>
      </c>
      <c r="L48" s="85" t="s">
        <v>20</v>
      </c>
      <c r="M48" s="70" t="s">
        <v>26</v>
      </c>
      <c r="N48" s="85" t="s">
        <v>134</v>
      </c>
      <c r="O48" s="85" t="s">
        <v>36</v>
      </c>
      <c r="P48" s="86" t="s">
        <v>11</v>
      </c>
      <c r="Q48" s="86" t="s">
        <v>19</v>
      </c>
    </row>
    <row r="49" spans="1:26" s="80" customFormat="1" ht="75.75" customHeight="1" x14ac:dyDescent="0.25">
      <c r="A49" s="34">
        <v>1</v>
      </c>
      <c r="B49" s="146" t="s">
        <v>186</v>
      </c>
      <c r="C49" s="146" t="s">
        <v>186</v>
      </c>
      <c r="D49" s="82" t="s">
        <v>191</v>
      </c>
      <c r="E49" s="76" t="s">
        <v>192</v>
      </c>
      <c r="F49" s="77" t="s">
        <v>122</v>
      </c>
      <c r="G49" s="118"/>
      <c r="H49" s="78">
        <v>40938</v>
      </c>
      <c r="I49" s="78">
        <v>41274</v>
      </c>
      <c r="J49" s="78" t="s">
        <v>123</v>
      </c>
      <c r="K49" s="147">
        <v>11.066000000000001</v>
      </c>
      <c r="L49" s="148">
        <v>0</v>
      </c>
      <c r="M49" s="149">
        <v>1308</v>
      </c>
      <c r="N49" s="150"/>
      <c r="O49" s="18">
        <v>635952228</v>
      </c>
      <c r="P49" s="18">
        <v>2504</v>
      </c>
      <c r="Q49" s="119"/>
      <c r="R49" s="79"/>
      <c r="S49" s="79"/>
      <c r="T49" s="79"/>
      <c r="U49" s="79"/>
      <c r="V49" s="79"/>
      <c r="W49" s="79"/>
      <c r="X49" s="79"/>
      <c r="Y49" s="79"/>
      <c r="Z49" s="79"/>
    </row>
    <row r="50" spans="1:26" s="80" customFormat="1" ht="85.5" x14ac:dyDescent="0.25">
      <c r="A50" s="34">
        <f>+A49+1</f>
        <v>2</v>
      </c>
      <c r="B50" s="146" t="s">
        <v>186</v>
      </c>
      <c r="C50" s="146" t="s">
        <v>186</v>
      </c>
      <c r="D50" s="82" t="s">
        <v>191</v>
      </c>
      <c r="E50" s="76" t="s">
        <v>193</v>
      </c>
      <c r="F50" s="77" t="s">
        <v>122</v>
      </c>
      <c r="G50" s="77"/>
      <c r="H50" s="78">
        <v>40568</v>
      </c>
      <c r="I50" s="78">
        <v>40898</v>
      </c>
      <c r="J50" s="78" t="s">
        <v>123</v>
      </c>
      <c r="K50" s="147">
        <v>10.93</v>
      </c>
      <c r="L50" s="147">
        <v>0</v>
      </c>
      <c r="M50" s="149">
        <v>3118</v>
      </c>
      <c r="N50" s="69"/>
      <c r="O50" s="18">
        <v>2186924818</v>
      </c>
      <c r="P50" s="18">
        <v>2507</v>
      </c>
      <c r="Q50" s="119"/>
      <c r="R50" s="79"/>
      <c r="S50" s="79"/>
      <c r="T50" s="79"/>
      <c r="U50" s="79"/>
      <c r="V50" s="79"/>
      <c r="W50" s="79"/>
      <c r="X50" s="79"/>
      <c r="Y50" s="79"/>
      <c r="Z50" s="79"/>
    </row>
    <row r="51" spans="1:26" s="80" customFormat="1" ht="85.5" x14ac:dyDescent="0.25">
      <c r="A51" s="34">
        <f t="shared" ref="A51:A56" si="0">+A50+1</f>
        <v>3</v>
      </c>
      <c r="B51" s="146" t="s">
        <v>186</v>
      </c>
      <c r="C51" s="146" t="s">
        <v>186</v>
      </c>
      <c r="D51" s="82" t="s">
        <v>191</v>
      </c>
      <c r="E51" s="76" t="s">
        <v>194</v>
      </c>
      <c r="F51" s="77" t="s">
        <v>122</v>
      </c>
      <c r="G51" s="77"/>
      <c r="H51" s="78">
        <v>39834</v>
      </c>
      <c r="I51" s="78">
        <v>40178</v>
      </c>
      <c r="J51" s="78" t="s">
        <v>123</v>
      </c>
      <c r="K51" s="149">
        <v>3</v>
      </c>
      <c r="L51" s="147">
        <v>8.36</v>
      </c>
      <c r="M51" s="149">
        <v>1588</v>
      </c>
      <c r="N51" s="69"/>
      <c r="O51" s="18">
        <v>966115409</v>
      </c>
      <c r="P51" s="18">
        <v>2528</v>
      </c>
      <c r="Q51" s="119"/>
      <c r="R51" s="79"/>
      <c r="S51" s="79"/>
      <c r="T51" s="79"/>
      <c r="U51" s="79"/>
      <c r="V51" s="79"/>
      <c r="W51" s="79"/>
      <c r="X51" s="79"/>
      <c r="Y51" s="79"/>
      <c r="Z51" s="79"/>
    </row>
    <row r="52" spans="1:26" s="80" customFormat="1" x14ac:dyDescent="0.25">
      <c r="A52" s="34">
        <f t="shared" si="0"/>
        <v>4</v>
      </c>
      <c r="B52" s="81"/>
      <c r="C52" s="82"/>
      <c r="D52" s="81"/>
      <c r="E52" s="76"/>
      <c r="F52" s="77"/>
      <c r="G52" s="77"/>
      <c r="H52" s="77"/>
      <c r="I52" s="78"/>
      <c r="J52" s="78"/>
      <c r="K52" s="149"/>
      <c r="L52" s="147"/>
      <c r="M52" s="149"/>
      <c r="N52" s="69"/>
      <c r="O52" s="18"/>
      <c r="P52" s="18"/>
      <c r="Q52" s="119"/>
      <c r="R52" s="79"/>
      <c r="S52" s="79"/>
      <c r="T52" s="79"/>
      <c r="U52" s="79"/>
      <c r="V52" s="79"/>
      <c r="W52" s="79"/>
      <c r="X52" s="79"/>
      <c r="Y52" s="79"/>
      <c r="Z52" s="79"/>
    </row>
    <row r="53" spans="1:26" s="80" customFormat="1" x14ac:dyDescent="0.25">
      <c r="A53" s="34">
        <f t="shared" si="0"/>
        <v>5</v>
      </c>
      <c r="B53" s="81"/>
      <c r="C53" s="82"/>
      <c r="D53" s="81"/>
      <c r="E53" s="76"/>
      <c r="F53" s="77"/>
      <c r="G53" s="77"/>
      <c r="H53" s="77"/>
      <c r="I53" s="78"/>
      <c r="J53" s="78"/>
      <c r="K53" s="149"/>
      <c r="L53" s="149"/>
      <c r="M53" s="149"/>
      <c r="N53" s="69"/>
      <c r="O53" s="18"/>
      <c r="P53" s="18"/>
      <c r="Q53" s="119"/>
      <c r="R53" s="79"/>
      <c r="S53" s="79"/>
      <c r="T53" s="79"/>
      <c r="U53" s="79"/>
      <c r="V53" s="79"/>
      <c r="W53" s="79"/>
      <c r="X53" s="79"/>
      <c r="Y53" s="79"/>
      <c r="Z53" s="79"/>
    </row>
    <row r="54" spans="1:26" s="80" customFormat="1" x14ac:dyDescent="0.25">
      <c r="A54" s="34">
        <f t="shared" si="0"/>
        <v>6</v>
      </c>
      <c r="B54" s="81"/>
      <c r="C54" s="82"/>
      <c r="D54" s="81"/>
      <c r="E54" s="76"/>
      <c r="F54" s="77"/>
      <c r="G54" s="77"/>
      <c r="H54" s="77"/>
      <c r="I54" s="78"/>
      <c r="J54" s="78"/>
      <c r="K54" s="149"/>
      <c r="L54" s="149"/>
      <c r="M54" s="149"/>
      <c r="N54" s="69"/>
      <c r="O54" s="18"/>
      <c r="P54" s="18"/>
      <c r="Q54" s="119"/>
      <c r="R54" s="79"/>
      <c r="S54" s="79"/>
      <c r="T54" s="79"/>
      <c r="U54" s="79"/>
      <c r="V54" s="79"/>
      <c r="W54" s="79"/>
      <c r="X54" s="79"/>
      <c r="Y54" s="79"/>
      <c r="Z54" s="79"/>
    </row>
    <row r="55" spans="1:26" s="80" customFormat="1" x14ac:dyDescent="0.25">
      <c r="A55" s="34">
        <f t="shared" si="0"/>
        <v>7</v>
      </c>
      <c r="B55" s="81"/>
      <c r="C55" s="82"/>
      <c r="D55" s="81"/>
      <c r="E55" s="76"/>
      <c r="F55" s="77"/>
      <c r="G55" s="77"/>
      <c r="H55" s="77"/>
      <c r="I55" s="78"/>
      <c r="J55" s="78"/>
      <c r="K55" s="149"/>
      <c r="L55" s="149"/>
      <c r="M55" s="149"/>
      <c r="N55" s="69"/>
      <c r="O55" s="18"/>
      <c r="P55" s="18"/>
      <c r="Q55" s="119"/>
      <c r="R55" s="79"/>
      <c r="S55" s="79"/>
      <c r="T55" s="79"/>
      <c r="U55" s="79"/>
      <c r="V55" s="79"/>
      <c r="W55" s="79"/>
      <c r="X55" s="79"/>
      <c r="Y55" s="79"/>
      <c r="Z55" s="79"/>
    </row>
    <row r="56" spans="1:26" s="80" customFormat="1" x14ac:dyDescent="0.25">
      <c r="A56" s="34">
        <f t="shared" si="0"/>
        <v>8</v>
      </c>
      <c r="B56" s="81"/>
      <c r="C56" s="82"/>
      <c r="D56" s="81"/>
      <c r="E56" s="76"/>
      <c r="F56" s="77"/>
      <c r="G56" s="77"/>
      <c r="H56" s="77"/>
      <c r="I56" s="78"/>
      <c r="J56" s="78"/>
      <c r="K56" s="149"/>
      <c r="L56" s="149"/>
      <c r="M56" s="149"/>
      <c r="N56" s="69"/>
      <c r="O56" s="18"/>
      <c r="P56" s="18"/>
      <c r="Q56" s="119"/>
      <c r="R56" s="79"/>
      <c r="S56" s="79"/>
      <c r="T56" s="79"/>
      <c r="U56" s="79"/>
      <c r="V56" s="79"/>
      <c r="W56" s="79"/>
      <c r="X56" s="79"/>
      <c r="Y56" s="79"/>
      <c r="Z56" s="79"/>
    </row>
    <row r="57" spans="1:26" s="80" customFormat="1" x14ac:dyDescent="0.25">
      <c r="A57" s="34"/>
      <c r="B57" s="35" t="s">
        <v>16</v>
      </c>
      <c r="C57" s="82"/>
      <c r="D57" s="81"/>
      <c r="E57" s="76"/>
      <c r="F57" s="77"/>
      <c r="G57" s="77"/>
      <c r="H57" s="77"/>
      <c r="I57" s="78"/>
      <c r="J57" s="78"/>
      <c r="K57" s="83">
        <f t="shared" ref="K57" si="1">SUM(K49:K56)</f>
        <v>24.996000000000002</v>
      </c>
      <c r="L57" s="83">
        <f t="shared" ref="L57:N57" si="2">SUM(L49:L56)</f>
        <v>8.36</v>
      </c>
      <c r="M57" s="117">
        <f t="shared" si="2"/>
        <v>6014</v>
      </c>
      <c r="N57" s="83">
        <f t="shared" si="2"/>
        <v>0</v>
      </c>
      <c r="O57" s="18"/>
      <c r="P57" s="18"/>
      <c r="Q57" s="120"/>
    </row>
    <row r="58" spans="1:26" s="19" customFormat="1" x14ac:dyDescent="0.25">
      <c r="E58" s="20"/>
      <c r="H58" s="171"/>
      <c r="I58" s="171"/>
      <c r="K58" s="171"/>
    </row>
    <row r="59" spans="1:26" s="19" customFormat="1" x14ac:dyDescent="0.25">
      <c r="B59" s="249" t="s">
        <v>28</v>
      </c>
      <c r="C59" s="249" t="s">
        <v>27</v>
      </c>
      <c r="D59" s="247" t="s">
        <v>34</v>
      </c>
      <c r="E59" s="247"/>
      <c r="H59" s="171"/>
      <c r="I59" s="171"/>
      <c r="K59" s="171"/>
    </row>
    <row r="60" spans="1:26" s="19" customFormat="1" x14ac:dyDescent="0.25">
      <c r="B60" s="250"/>
      <c r="C60" s="250"/>
      <c r="D60" s="143" t="s">
        <v>23</v>
      </c>
      <c r="E60" s="41" t="s">
        <v>24</v>
      </c>
      <c r="H60" s="171"/>
      <c r="I60" s="171"/>
      <c r="K60" s="171"/>
    </row>
    <row r="61" spans="1:26" s="19" customFormat="1" ht="30.6" customHeight="1" x14ac:dyDescent="0.25">
      <c r="B61" s="39" t="s">
        <v>21</v>
      </c>
      <c r="C61" s="40">
        <f>+K57</f>
        <v>24.996000000000002</v>
      </c>
      <c r="D61" s="37" t="s">
        <v>160</v>
      </c>
      <c r="E61" s="38"/>
      <c r="F61" s="21"/>
      <c r="G61" s="21"/>
      <c r="H61" s="172"/>
      <c r="I61" s="172"/>
      <c r="J61" s="21"/>
      <c r="K61" s="172"/>
      <c r="L61" s="21"/>
      <c r="M61" s="21"/>
    </row>
    <row r="62" spans="1:26" s="19" customFormat="1" ht="30" customHeight="1" x14ac:dyDescent="0.25">
      <c r="B62" s="39" t="s">
        <v>25</v>
      </c>
      <c r="C62" s="40" t="s">
        <v>195</v>
      </c>
      <c r="D62" s="37" t="s">
        <v>160</v>
      </c>
      <c r="E62" s="38"/>
      <c r="H62" s="171"/>
      <c r="I62" s="171"/>
      <c r="K62" s="171"/>
    </row>
    <row r="63" spans="1:26" s="19" customFormat="1" x14ac:dyDescent="0.25">
      <c r="B63" s="22"/>
      <c r="C63" s="245"/>
      <c r="D63" s="245"/>
      <c r="E63" s="245"/>
      <c r="F63" s="245"/>
      <c r="G63" s="245"/>
      <c r="H63" s="245"/>
      <c r="I63" s="245"/>
      <c r="J63" s="245"/>
      <c r="K63" s="245"/>
      <c r="L63" s="245"/>
      <c r="M63" s="245"/>
      <c r="N63" s="245"/>
    </row>
    <row r="64" spans="1:26" ht="28.15" customHeight="1" thickBot="1" x14ac:dyDescent="0.3">
      <c r="H64" s="74"/>
      <c r="I64" s="74"/>
      <c r="K64" s="74"/>
    </row>
    <row r="65" spans="2:17" ht="27" thickBot="1" x14ac:dyDescent="0.3">
      <c r="B65" s="244" t="s">
        <v>93</v>
      </c>
      <c r="C65" s="244"/>
      <c r="D65" s="244"/>
      <c r="E65" s="244"/>
      <c r="F65" s="244"/>
      <c r="G65" s="244"/>
      <c r="H65" s="244"/>
      <c r="I65" s="244"/>
      <c r="J65" s="244"/>
      <c r="K65" s="244"/>
      <c r="L65" s="244"/>
      <c r="M65" s="244"/>
      <c r="N65" s="244"/>
    </row>
    <row r="66" spans="2:17" x14ac:dyDescent="0.25">
      <c r="H66" s="74"/>
      <c r="I66" s="74"/>
      <c r="K66" s="74"/>
    </row>
    <row r="67" spans="2:17" x14ac:dyDescent="0.25">
      <c r="H67" s="74"/>
      <c r="I67" s="74"/>
      <c r="K67" s="74"/>
    </row>
    <row r="68" spans="2:17" ht="109.5" customHeight="1" x14ac:dyDescent="0.25">
      <c r="B68" s="87" t="s">
        <v>135</v>
      </c>
      <c r="C68" s="45" t="s">
        <v>2</v>
      </c>
      <c r="D68" s="45" t="s">
        <v>95</v>
      </c>
      <c r="E68" s="45" t="s">
        <v>94</v>
      </c>
      <c r="F68" s="45" t="s">
        <v>96</v>
      </c>
      <c r="G68" s="45" t="s">
        <v>97</v>
      </c>
      <c r="H68" s="45" t="s">
        <v>98</v>
      </c>
      <c r="I68" s="45" t="s">
        <v>99</v>
      </c>
      <c r="J68" s="45" t="s">
        <v>100</v>
      </c>
      <c r="K68" s="45" t="s">
        <v>101</v>
      </c>
      <c r="L68" s="45" t="s">
        <v>102</v>
      </c>
      <c r="M68" s="63" t="s">
        <v>103</v>
      </c>
      <c r="N68" s="63" t="s">
        <v>104</v>
      </c>
      <c r="O68" s="223" t="s">
        <v>3</v>
      </c>
      <c r="P68" s="225"/>
      <c r="Q68" s="45" t="s">
        <v>18</v>
      </c>
    </row>
    <row r="69" spans="2:17" x14ac:dyDescent="0.25">
      <c r="B69" s="1" t="s">
        <v>196</v>
      </c>
      <c r="C69" s="1" t="s">
        <v>197</v>
      </c>
      <c r="D69" s="3" t="s">
        <v>198</v>
      </c>
      <c r="E69" s="3">
        <v>50</v>
      </c>
      <c r="F69" s="2"/>
      <c r="G69" s="2"/>
      <c r="H69" s="2"/>
      <c r="I69" s="2" t="s">
        <v>122</v>
      </c>
      <c r="J69" s="64"/>
      <c r="K69" s="141"/>
      <c r="L69" s="88"/>
      <c r="M69" s="88"/>
      <c r="N69" s="88"/>
      <c r="O69" s="228"/>
      <c r="P69" s="228"/>
      <c r="Q69" s="141" t="s">
        <v>122</v>
      </c>
    </row>
    <row r="70" spans="2:17" x14ac:dyDescent="0.25">
      <c r="B70" s="88" t="s">
        <v>199</v>
      </c>
      <c r="C70" s="1" t="s">
        <v>197</v>
      </c>
      <c r="D70" s="38" t="s">
        <v>200</v>
      </c>
      <c r="E70" s="3">
        <v>50</v>
      </c>
      <c r="F70" s="37"/>
      <c r="G70" s="37"/>
      <c r="H70" s="37"/>
      <c r="I70" s="2" t="s">
        <v>122</v>
      </c>
      <c r="J70" s="38"/>
      <c r="K70" s="141"/>
      <c r="L70" s="88"/>
      <c r="M70" s="88"/>
      <c r="N70" s="88"/>
      <c r="O70" s="237"/>
      <c r="P70" s="237"/>
      <c r="Q70" s="141" t="s">
        <v>122</v>
      </c>
    </row>
    <row r="71" spans="2:17" x14ac:dyDescent="0.25">
      <c r="B71" s="1" t="s">
        <v>201</v>
      </c>
      <c r="C71" s="1" t="s">
        <v>197</v>
      </c>
      <c r="D71" s="3" t="s">
        <v>202</v>
      </c>
      <c r="E71" s="3">
        <v>50</v>
      </c>
      <c r="F71" s="2"/>
      <c r="G71" s="2"/>
      <c r="H71" s="2"/>
      <c r="I71" s="2" t="s">
        <v>122</v>
      </c>
      <c r="J71" s="64"/>
      <c r="K71" s="141"/>
      <c r="L71" s="88"/>
      <c r="M71" s="88"/>
      <c r="N71" s="88"/>
      <c r="O71" s="228"/>
      <c r="P71" s="228"/>
      <c r="Q71" s="141" t="s">
        <v>122</v>
      </c>
    </row>
    <row r="72" spans="2:17" x14ac:dyDescent="0.25">
      <c r="B72" s="1" t="s">
        <v>203</v>
      </c>
      <c r="C72" s="1" t="s">
        <v>197</v>
      </c>
      <c r="D72" s="3" t="s">
        <v>204</v>
      </c>
      <c r="E72" s="3">
        <v>50</v>
      </c>
      <c r="F72" s="2"/>
      <c r="G72" s="2"/>
      <c r="H72" s="2"/>
      <c r="I72" s="2" t="s">
        <v>122</v>
      </c>
      <c r="J72" s="64"/>
      <c r="K72" s="141"/>
      <c r="L72" s="88"/>
      <c r="M72" s="88"/>
      <c r="N72" s="88"/>
      <c r="O72" s="228"/>
      <c r="P72" s="228"/>
      <c r="Q72" s="141" t="s">
        <v>122</v>
      </c>
    </row>
    <row r="73" spans="2:17" x14ac:dyDescent="0.25">
      <c r="B73" s="1" t="s">
        <v>205</v>
      </c>
      <c r="C73" s="1" t="s">
        <v>197</v>
      </c>
      <c r="D73" s="3" t="s">
        <v>206</v>
      </c>
      <c r="E73" s="3">
        <v>50</v>
      </c>
      <c r="F73" s="2"/>
      <c r="G73" s="2"/>
      <c r="H73" s="2"/>
      <c r="I73" s="2" t="s">
        <v>122</v>
      </c>
      <c r="J73" s="64"/>
      <c r="K73" s="141"/>
      <c r="L73" s="88"/>
      <c r="M73" s="88"/>
      <c r="N73" s="88"/>
      <c r="O73" s="228"/>
      <c r="P73" s="228"/>
      <c r="Q73" s="141" t="s">
        <v>122</v>
      </c>
    </row>
    <row r="74" spans="2:17" x14ac:dyDescent="0.25">
      <c r="B74" s="1" t="s">
        <v>207</v>
      </c>
      <c r="C74" s="1" t="s">
        <v>197</v>
      </c>
      <c r="D74" s="3" t="s">
        <v>198</v>
      </c>
      <c r="E74" s="3">
        <v>59</v>
      </c>
      <c r="F74" s="2"/>
      <c r="G74" s="2"/>
      <c r="H74" s="2"/>
      <c r="I74" s="2" t="s">
        <v>122</v>
      </c>
      <c r="J74" s="64"/>
      <c r="K74" s="141"/>
      <c r="L74" s="88"/>
      <c r="M74" s="88"/>
      <c r="N74" s="88"/>
      <c r="O74" s="228"/>
      <c r="P74" s="228"/>
      <c r="Q74" s="141" t="s">
        <v>122</v>
      </c>
    </row>
    <row r="75" spans="2:17" x14ac:dyDescent="0.25">
      <c r="B75" s="88" t="s">
        <v>208</v>
      </c>
      <c r="C75" s="1" t="s">
        <v>197</v>
      </c>
      <c r="D75" s="88" t="s">
        <v>209</v>
      </c>
      <c r="E75" s="88">
        <v>50</v>
      </c>
      <c r="F75" s="88"/>
      <c r="G75" s="88"/>
      <c r="H75" s="141"/>
      <c r="I75" s="2" t="s">
        <v>122</v>
      </c>
      <c r="J75" s="88"/>
      <c r="K75" s="141"/>
      <c r="L75" s="88"/>
      <c r="M75" s="88"/>
      <c r="N75" s="88"/>
      <c r="O75" s="228"/>
      <c r="P75" s="228"/>
      <c r="Q75" s="141" t="s">
        <v>122</v>
      </c>
    </row>
    <row r="76" spans="2:17" x14ac:dyDescent="0.25">
      <c r="B76" s="88" t="s">
        <v>210</v>
      </c>
      <c r="C76" s="1" t="s">
        <v>197</v>
      </c>
      <c r="D76" s="88" t="s">
        <v>211</v>
      </c>
      <c r="E76" s="88">
        <v>50</v>
      </c>
      <c r="F76" s="88"/>
      <c r="G76" s="88"/>
      <c r="H76" s="141"/>
      <c r="I76" s="2" t="s">
        <v>122</v>
      </c>
      <c r="J76" s="88"/>
      <c r="K76" s="141"/>
      <c r="L76" s="88"/>
      <c r="M76" s="88"/>
      <c r="N76" s="88"/>
      <c r="O76" s="213"/>
      <c r="P76" s="214"/>
      <c r="Q76" s="141" t="s">
        <v>122</v>
      </c>
    </row>
    <row r="77" spans="2:17" x14ac:dyDescent="0.25">
      <c r="B77" s="88" t="s">
        <v>212</v>
      </c>
      <c r="C77" s="1" t="s">
        <v>197</v>
      </c>
      <c r="D77" s="88" t="s">
        <v>211</v>
      </c>
      <c r="E77" s="88">
        <v>50</v>
      </c>
      <c r="F77" s="88"/>
      <c r="G77" s="88"/>
      <c r="H77" s="141"/>
      <c r="I77" s="2" t="s">
        <v>122</v>
      </c>
      <c r="J77" s="88"/>
      <c r="K77" s="141"/>
      <c r="L77" s="88"/>
      <c r="M77" s="88"/>
      <c r="N77" s="88"/>
      <c r="O77" s="213"/>
      <c r="P77" s="214"/>
      <c r="Q77" s="141" t="s">
        <v>122</v>
      </c>
    </row>
    <row r="78" spans="2:17" x14ac:dyDescent="0.25">
      <c r="B78" s="5"/>
      <c r="C78" s="5"/>
      <c r="D78" s="5"/>
      <c r="E78" s="5"/>
      <c r="F78" s="5"/>
      <c r="G78" s="5"/>
      <c r="H78" s="152"/>
      <c r="I78" s="152"/>
      <c r="J78" s="5"/>
      <c r="K78" s="152"/>
      <c r="L78" s="5"/>
      <c r="M78" s="5"/>
      <c r="N78" s="5"/>
      <c r="O78" s="152"/>
      <c r="P78" s="152"/>
      <c r="Q78" s="5"/>
    </row>
    <row r="79" spans="2:17" x14ac:dyDescent="0.25">
      <c r="B79" s="4" t="s">
        <v>1</v>
      </c>
      <c r="H79" s="74"/>
      <c r="I79" s="74"/>
      <c r="K79" s="74"/>
    </row>
    <row r="80" spans="2:17" x14ac:dyDescent="0.25">
      <c r="B80" s="4" t="s">
        <v>37</v>
      </c>
      <c r="H80" s="74"/>
      <c r="I80" s="74"/>
      <c r="K80" s="74"/>
    </row>
    <row r="81" spans="2:17" x14ac:dyDescent="0.25">
      <c r="B81" s="4" t="s">
        <v>60</v>
      </c>
      <c r="H81" s="74"/>
      <c r="I81" s="74"/>
      <c r="K81" s="74"/>
    </row>
    <row r="82" spans="2:17" x14ac:dyDescent="0.25">
      <c r="H82" s="74"/>
      <c r="I82" s="74"/>
      <c r="K82" s="74"/>
    </row>
    <row r="83" spans="2:17" ht="15.75" thickBot="1" x14ac:dyDescent="0.3">
      <c r="H83" s="74"/>
      <c r="I83" s="74"/>
      <c r="K83" s="74"/>
    </row>
    <row r="84" spans="2:17" ht="27" thickBot="1" x14ac:dyDescent="0.3">
      <c r="B84" s="220" t="s">
        <v>38</v>
      </c>
      <c r="C84" s="221"/>
      <c r="D84" s="221"/>
      <c r="E84" s="221"/>
      <c r="F84" s="221"/>
      <c r="G84" s="221"/>
      <c r="H84" s="221"/>
      <c r="I84" s="221"/>
      <c r="J84" s="221"/>
      <c r="K84" s="221"/>
      <c r="L84" s="221"/>
      <c r="M84" s="221"/>
      <c r="N84" s="222"/>
    </row>
    <row r="85" spans="2:17" x14ac:dyDescent="0.25">
      <c r="H85" s="74"/>
      <c r="I85" s="74"/>
      <c r="K85" s="74"/>
    </row>
    <row r="86" spans="2:17" x14ac:dyDescent="0.25">
      <c r="H86" s="74"/>
      <c r="I86" s="74"/>
      <c r="K86" s="74"/>
    </row>
    <row r="87" spans="2:17" x14ac:dyDescent="0.25">
      <c r="H87" s="74"/>
      <c r="I87" s="74"/>
      <c r="K87" s="74"/>
    </row>
    <row r="88" spans="2:17" x14ac:dyDescent="0.25">
      <c r="H88" s="74"/>
      <c r="I88" s="74"/>
      <c r="K88" s="74"/>
    </row>
    <row r="89" spans="2:17" ht="76.5" customHeight="1" x14ac:dyDescent="0.25">
      <c r="B89" s="87" t="s">
        <v>0</v>
      </c>
      <c r="C89" s="87" t="s">
        <v>39</v>
      </c>
      <c r="D89" s="87" t="s">
        <v>40</v>
      </c>
      <c r="E89" s="87" t="s">
        <v>105</v>
      </c>
      <c r="F89" s="87" t="s">
        <v>107</v>
      </c>
      <c r="G89" s="87" t="s">
        <v>108</v>
      </c>
      <c r="H89" s="87" t="s">
        <v>109</v>
      </c>
      <c r="I89" s="87" t="s">
        <v>106</v>
      </c>
      <c r="J89" s="223" t="s">
        <v>110</v>
      </c>
      <c r="K89" s="224"/>
      <c r="L89" s="225"/>
      <c r="M89" s="87" t="s">
        <v>111</v>
      </c>
      <c r="N89" s="87" t="s">
        <v>41</v>
      </c>
      <c r="O89" s="87" t="s">
        <v>213</v>
      </c>
      <c r="P89" s="223" t="s">
        <v>3</v>
      </c>
      <c r="Q89" s="225"/>
    </row>
    <row r="90" spans="2:17" s="153" customFormat="1" ht="409.5" x14ac:dyDescent="0.25">
      <c r="B90" s="154" t="s">
        <v>42</v>
      </c>
      <c r="C90" s="155" t="s">
        <v>214</v>
      </c>
      <c r="D90" s="154" t="s">
        <v>215</v>
      </c>
      <c r="E90" s="154">
        <v>30328080</v>
      </c>
      <c r="F90" s="155" t="s">
        <v>216</v>
      </c>
      <c r="G90" s="155" t="s">
        <v>228</v>
      </c>
      <c r="H90" s="155" t="s">
        <v>267</v>
      </c>
      <c r="I90" s="155" t="s">
        <v>268</v>
      </c>
      <c r="J90" s="156" t="s">
        <v>217</v>
      </c>
      <c r="K90" s="173" t="s">
        <v>218</v>
      </c>
      <c r="L90" s="157" t="s">
        <v>219</v>
      </c>
      <c r="M90" s="155" t="s">
        <v>122</v>
      </c>
      <c r="N90" s="181" t="s">
        <v>122</v>
      </c>
      <c r="O90" s="155" t="s">
        <v>122</v>
      </c>
      <c r="P90" s="231"/>
      <c r="Q90" s="232"/>
    </row>
    <row r="91" spans="2:17" s="153" customFormat="1" ht="195" x14ac:dyDescent="0.25">
      <c r="B91" s="154" t="s">
        <v>42</v>
      </c>
      <c r="C91" s="155" t="s">
        <v>214</v>
      </c>
      <c r="D91" s="154" t="s">
        <v>220</v>
      </c>
      <c r="E91" s="154">
        <v>30394309</v>
      </c>
      <c r="F91" s="155" t="s">
        <v>221</v>
      </c>
      <c r="G91" s="155" t="s">
        <v>222</v>
      </c>
      <c r="H91" s="158">
        <v>37239</v>
      </c>
      <c r="I91" s="155"/>
      <c r="J91" s="156" t="s">
        <v>223</v>
      </c>
      <c r="K91" s="173" t="s">
        <v>224</v>
      </c>
      <c r="L91" s="157" t="s">
        <v>225</v>
      </c>
      <c r="M91" s="155" t="s">
        <v>122</v>
      </c>
      <c r="N91" s="155" t="s">
        <v>122</v>
      </c>
      <c r="O91" s="155" t="s">
        <v>122</v>
      </c>
      <c r="P91" s="231"/>
      <c r="Q91" s="232"/>
    </row>
    <row r="92" spans="2:17" s="153" customFormat="1" ht="123.75" customHeight="1" x14ac:dyDescent="0.25">
      <c r="B92" s="154" t="s">
        <v>226</v>
      </c>
      <c r="C92" s="155" t="s">
        <v>214</v>
      </c>
      <c r="D92" s="154" t="s">
        <v>227</v>
      </c>
      <c r="E92" s="154">
        <v>24341706</v>
      </c>
      <c r="F92" s="155" t="s">
        <v>216</v>
      </c>
      <c r="G92" s="155" t="s">
        <v>228</v>
      </c>
      <c r="H92" s="158">
        <v>41740</v>
      </c>
      <c r="I92" s="155"/>
      <c r="J92" s="156" t="s">
        <v>229</v>
      </c>
      <c r="K92" s="173" t="s">
        <v>230</v>
      </c>
      <c r="L92" s="157" t="s">
        <v>231</v>
      </c>
      <c r="M92" s="155" t="s">
        <v>122</v>
      </c>
      <c r="N92" s="155" t="s">
        <v>122</v>
      </c>
      <c r="O92" s="155" t="s">
        <v>122</v>
      </c>
      <c r="P92" s="231"/>
      <c r="Q92" s="232"/>
    </row>
    <row r="93" spans="2:17" s="153" customFormat="1" ht="270" x14ac:dyDescent="0.25">
      <c r="B93" s="154" t="s">
        <v>226</v>
      </c>
      <c r="C93" s="155" t="s">
        <v>214</v>
      </c>
      <c r="D93" s="154" t="s">
        <v>232</v>
      </c>
      <c r="E93" s="154">
        <v>25235069</v>
      </c>
      <c r="F93" s="155" t="s">
        <v>216</v>
      </c>
      <c r="G93" s="155" t="s">
        <v>228</v>
      </c>
      <c r="H93" s="158">
        <v>37862</v>
      </c>
      <c r="I93" s="155"/>
      <c r="J93" s="156" t="s">
        <v>233</v>
      </c>
      <c r="K93" s="173" t="s">
        <v>234</v>
      </c>
      <c r="L93" s="157" t="s">
        <v>235</v>
      </c>
      <c r="M93" s="155" t="s">
        <v>122</v>
      </c>
      <c r="N93" s="155" t="s">
        <v>122</v>
      </c>
      <c r="O93" s="155" t="s">
        <v>122</v>
      </c>
      <c r="P93" s="231"/>
      <c r="Q93" s="232"/>
    </row>
    <row r="94" spans="2:17" s="153" customFormat="1" ht="45" x14ac:dyDescent="0.25">
      <c r="B94" s="154" t="s">
        <v>226</v>
      </c>
      <c r="C94" s="155" t="s">
        <v>214</v>
      </c>
      <c r="D94" s="154" t="s">
        <v>236</v>
      </c>
      <c r="E94" s="154">
        <v>30316187</v>
      </c>
      <c r="F94" s="155" t="s">
        <v>216</v>
      </c>
      <c r="G94" s="155" t="s">
        <v>228</v>
      </c>
      <c r="H94" s="158">
        <v>35181</v>
      </c>
      <c r="I94" s="155"/>
      <c r="J94" s="156" t="s">
        <v>237</v>
      </c>
      <c r="K94" s="173" t="s">
        <v>238</v>
      </c>
      <c r="L94" s="157" t="s">
        <v>239</v>
      </c>
      <c r="M94" s="155" t="s">
        <v>122</v>
      </c>
      <c r="N94" s="155" t="s">
        <v>122</v>
      </c>
      <c r="O94" s="155" t="s">
        <v>122</v>
      </c>
      <c r="P94" s="231"/>
      <c r="Q94" s="232"/>
    </row>
    <row r="95" spans="2:17" x14ac:dyDescent="0.25">
      <c r="H95" s="74"/>
      <c r="I95" s="74"/>
      <c r="K95" s="74"/>
    </row>
    <row r="96" spans="2:17" ht="15.75" thickBot="1" x14ac:dyDescent="0.3">
      <c r="H96" s="74"/>
      <c r="I96" s="74"/>
      <c r="K96" s="74"/>
    </row>
    <row r="97" spans="1:26" ht="27" thickBot="1" x14ac:dyDescent="0.3">
      <c r="B97" s="220" t="s">
        <v>44</v>
      </c>
      <c r="C97" s="221"/>
      <c r="D97" s="221"/>
      <c r="E97" s="221"/>
      <c r="F97" s="221"/>
      <c r="G97" s="221"/>
      <c r="H97" s="221"/>
      <c r="I97" s="221"/>
      <c r="J97" s="221"/>
      <c r="K97" s="221"/>
      <c r="L97" s="221"/>
      <c r="M97" s="221"/>
      <c r="N97" s="222"/>
    </row>
    <row r="98" spans="1:26" x14ac:dyDescent="0.25">
      <c r="H98" s="74"/>
      <c r="I98" s="74"/>
      <c r="K98" s="74"/>
    </row>
    <row r="99" spans="1:26" x14ac:dyDescent="0.25">
      <c r="H99" s="74"/>
      <c r="I99" s="74"/>
      <c r="K99" s="74"/>
    </row>
    <row r="100" spans="1:26" ht="46.15" customHeight="1" x14ac:dyDescent="0.25">
      <c r="B100" s="45" t="s">
        <v>33</v>
      </c>
      <c r="C100" s="45" t="s">
        <v>45</v>
      </c>
      <c r="D100" s="223" t="s">
        <v>3</v>
      </c>
      <c r="E100" s="225"/>
      <c r="H100" s="74"/>
      <c r="I100" s="74"/>
      <c r="K100" s="74"/>
    </row>
    <row r="101" spans="1:26" ht="46.9" customHeight="1" x14ac:dyDescent="0.25">
      <c r="B101" s="46" t="s">
        <v>112</v>
      </c>
      <c r="C101" s="141" t="s">
        <v>122</v>
      </c>
      <c r="D101" s="228"/>
      <c r="E101" s="228"/>
      <c r="H101" s="74"/>
      <c r="I101" s="74"/>
      <c r="K101" s="74"/>
    </row>
    <row r="102" spans="1:26" x14ac:dyDescent="0.25">
      <c r="H102" s="74"/>
      <c r="I102" s="74"/>
      <c r="K102" s="74"/>
    </row>
    <row r="103" spans="1:26" x14ac:dyDescent="0.25">
      <c r="H103" s="74"/>
      <c r="I103" s="74"/>
      <c r="K103" s="74"/>
    </row>
    <row r="104" spans="1:26" ht="26.25" x14ac:dyDescent="0.25">
      <c r="B104" s="229" t="s">
        <v>62</v>
      </c>
      <c r="C104" s="230"/>
      <c r="D104" s="230"/>
      <c r="E104" s="230"/>
      <c r="F104" s="230"/>
      <c r="G104" s="230"/>
      <c r="H104" s="230"/>
      <c r="I104" s="230"/>
      <c r="J104" s="230"/>
      <c r="K104" s="230"/>
      <c r="L104" s="230"/>
      <c r="M104" s="230"/>
      <c r="N104" s="230"/>
      <c r="O104" s="230"/>
      <c r="P104" s="230"/>
    </row>
    <row r="105" spans="1:26" x14ac:dyDescent="0.25">
      <c r="H105" s="74"/>
      <c r="I105" s="74"/>
      <c r="K105" s="74"/>
    </row>
    <row r="106" spans="1:26" ht="15.75" thickBot="1" x14ac:dyDescent="0.3">
      <c r="H106" s="74"/>
      <c r="I106" s="74"/>
      <c r="K106" s="74"/>
    </row>
    <row r="107" spans="1:26" ht="27" thickBot="1" x14ac:dyDescent="0.3">
      <c r="B107" s="220" t="s">
        <v>52</v>
      </c>
      <c r="C107" s="221"/>
      <c r="D107" s="221"/>
      <c r="E107" s="221"/>
      <c r="F107" s="221"/>
      <c r="G107" s="221"/>
      <c r="H107" s="221"/>
      <c r="I107" s="221"/>
      <c r="J107" s="221"/>
      <c r="K107" s="221"/>
      <c r="L107" s="221"/>
      <c r="M107" s="221"/>
      <c r="N107" s="222"/>
    </row>
    <row r="108" spans="1:26" x14ac:dyDescent="0.25">
      <c r="H108" s="74"/>
      <c r="I108" s="74"/>
      <c r="K108" s="74"/>
    </row>
    <row r="109" spans="1:26" ht="15.75" thickBot="1" x14ac:dyDescent="0.3">
      <c r="H109" s="74"/>
      <c r="I109" s="74"/>
      <c r="K109" s="74"/>
      <c r="M109" s="43"/>
      <c r="N109" s="43"/>
    </row>
    <row r="110" spans="1:26" s="74" customFormat="1" ht="109.5" customHeight="1" x14ac:dyDescent="0.25">
      <c r="B110" s="85" t="s">
        <v>131</v>
      </c>
      <c r="C110" s="85" t="s">
        <v>132</v>
      </c>
      <c r="D110" s="85" t="s">
        <v>133</v>
      </c>
      <c r="E110" s="85" t="s">
        <v>43</v>
      </c>
      <c r="F110" s="85" t="s">
        <v>22</v>
      </c>
      <c r="G110" s="85" t="s">
        <v>92</v>
      </c>
      <c r="H110" s="85" t="s">
        <v>17</v>
      </c>
      <c r="I110" s="85" t="s">
        <v>10</v>
      </c>
      <c r="J110" s="85" t="s">
        <v>31</v>
      </c>
      <c r="K110" s="85" t="s">
        <v>59</v>
      </c>
      <c r="L110" s="85" t="s">
        <v>20</v>
      </c>
      <c r="M110" s="70" t="s">
        <v>26</v>
      </c>
      <c r="N110" s="85" t="s">
        <v>134</v>
      </c>
      <c r="O110" s="85" t="s">
        <v>36</v>
      </c>
      <c r="P110" s="86" t="s">
        <v>11</v>
      </c>
      <c r="Q110" s="86" t="s">
        <v>19</v>
      </c>
    </row>
    <row r="111" spans="1:26" s="80" customFormat="1" ht="85.5" x14ac:dyDescent="0.25">
      <c r="A111" s="34">
        <v>1</v>
      </c>
      <c r="B111" s="146" t="s">
        <v>186</v>
      </c>
      <c r="C111" s="146" t="s">
        <v>186</v>
      </c>
      <c r="D111" s="82" t="s">
        <v>191</v>
      </c>
      <c r="E111" s="76" t="s">
        <v>240</v>
      </c>
      <c r="F111" s="77" t="s">
        <v>122</v>
      </c>
      <c r="G111" s="118"/>
      <c r="H111" s="84">
        <v>41093</v>
      </c>
      <c r="I111" s="78">
        <v>41273</v>
      </c>
      <c r="J111" s="78" t="s">
        <v>123</v>
      </c>
      <c r="K111" s="147">
        <v>5.96</v>
      </c>
      <c r="L111" s="147">
        <v>0</v>
      </c>
      <c r="M111" s="69">
        <v>1232</v>
      </c>
      <c r="N111" s="69"/>
      <c r="O111" s="18"/>
      <c r="P111" s="18"/>
      <c r="Q111" s="119"/>
      <c r="R111" s="79"/>
      <c r="S111" s="79"/>
      <c r="T111" s="79"/>
      <c r="U111" s="79"/>
      <c r="V111" s="79"/>
      <c r="W111" s="79"/>
      <c r="X111" s="79"/>
      <c r="Y111" s="79"/>
      <c r="Z111" s="79"/>
    </row>
    <row r="112" spans="1:26" s="80" customFormat="1" ht="85.5" x14ac:dyDescent="0.25">
      <c r="A112" s="34">
        <f>+A111+1</f>
        <v>2</v>
      </c>
      <c r="B112" s="146" t="s">
        <v>186</v>
      </c>
      <c r="C112" s="146" t="s">
        <v>186</v>
      </c>
      <c r="D112" s="82" t="s">
        <v>191</v>
      </c>
      <c r="E112" s="76" t="s">
        <v>241</v>
      </c>
      <c r="F112" s="77" t="s">
        <v>122</v>
      </c>
      <c r="G112" s="77"/>
      <c r="H112" s="84">
        <v>40086</v>
      </c>
      <c r="I112" s="78">
        <v>40178</v>
      </c>
      <c r="J112" s="78" t="s">
        <v>123</v>
      </c>
      <c r="K112" s="147">
        <v>3.0329999999999999</v>
      </c>
      <c r="L112" s="147">
        <v>0</v>
      </c>
      <c r="M112" s="69">
        <v>3118</v>
      </c>
      <c r="N112" s="69"/>
      <c r="O112" s="18"/>
      <c r="P112" s="18"/>
      <c r="Q112" s="119"/>
      <c r="R112" s="79"/>
      <c r="S112" s="79"/>
      <c r="T112" s="79"/>
      <c r="U112" s="79"/>
      <c r="V112" s="79"/>
      <c r="W112" s="79"/>
      <c r="X112" s="79"/>
      <c r="Y112" s="79"/>
      <c r="Z112" s="79"/>
    </row>
    <row r="113" spans="1:26" s="80" customFormat="1" ht="99" customHeight="1" x14ac:dyDescent="0.25">
      <c r="A113" s="34">
        <f t="shared" ref="A113" si="3">+A112+1</f>
        <v>3</v>
      </c>
      <c r="B113" s="146" t="s">
        <v>186</v>
      </c>
      <c r="C113" s="146" t="s">
        <v>186</v>
      </c>
      <c r="D113" s="81" t="s">
        <v>242</v>
      </c>
      <c r="E113" s="76" t="s">
        <v>243</v>
      </c>
      <c r="F113" s="77" t="s">
        <v>122</v>
      </c>
      <c r="G113" s="77"/>
      <c r="H113" s="84">
        <v>40210</v>
      </c>
      <c r="I113" s="78">
        <v>40527</v>
      </c>
      <c r="J113" s="78" t="s">
        <v>123</v>
      </c>
      <c r="K113" s="147">
        <v>10.5</v>
      </c>
      <c r="L113" s="147">
        <v>0</v>
      </c>
      <c r="M113" s="69">
        <v>1895</v>
      </c>
      <c r="N113" s="69"/>
      <c r="O113" s="18"/>
      <c r="P113" s="18"/>
      <c r="Q113" s="119"/>
      <c r="R113" s="79"/>
      <c r="S113" s="79"/>
      <c r="T113" s="79"/>
      <c r="U113" s="79"/>
      <c r="V113" s="79"/>
      <c r="W113" s="79"/>
      <c r="X113" s="79"/>
      <c r="Y113" s="79"/>
      <c r="Z113" s="79"/>
    </row>
    <row r="114" spans="1:26" s="80" customFormat="1" x14ac:dyDescent="0.25">
      <c r="A114" s="34"/>
      <c r="B114" s="35"/>
      <c r="C114" s="82"/>
      <c r="D114" s="81"/>
      <c r="E114" s="76"/>
      <c r="F114" s="77"/>
      <c r="G114" s="77"/>
      <c r="H114" s="77"/>
      <c r="I114" s="78"/>
      <c r="J114" s="78"/>
      <c r="K114" s="117">
        <f>SUM(K111:K113)</f>
        <v>19.493000000000002</v>
      </c>
      <c r="L114" s="83">
        <f>SUM(L111:L113)</f>
        <v>0</v>
      </c>
      <c r="M114" s="117">
        <f>SUM(M111:M113)</f>
        <v>6245</v>
      </c>
      <c r="N114" s="83">
        <f>SUM(N111:N113)</f>
        <v>0</v>
      </c>
      <c r="O114" s="18"/>
      <c r="P114" s="18"/>
      <c r="Q114" s="120"/>
    </row>
    <row r="115" spans="1:26" x14ac:dyDescent="0.25">
      <c r="B115" s="19"/>
      <c r="C115" s="19"/>
      <c r="D115" s="19"/>
      <c r="E115" s="20"/>
      <c r="F115" s="19"/>
      <c r="G115" s="19"/>
      <c r="H115" s="171"/>
      <c r="I115" s="171"/>
      <c r="J115" s="19"/>
      <c r="K115" s="171"/>
      <c r="L115" s="19"/>
      <c r="M115" s="19"/>
      <c r="N115" s="19"/>
      <c r="O115" s="19"/>
      <c r="P115" s="19"/>
    </row>
    <row r="116" spans="1:26" ht="18.75" x14ac:dyDescent="0.25">
      <c r="B116" s="39" t="s">
        <v>32</v>
      </c>
      <c r="C116" s="49">
        <f>+K114</f>
        <v>19.493000000000002</v>
      </c>
      <c r="H116" s="172"/>
      <c r="I116" s="172"/>
      <c r="J116" s="21"/>
      <c r="K116" s="172"/>
      <c r="L116" s="21"/>
      <c r="M116" s="21"/>
      <c r="N116" s="19"/>
      <c r="O116" s="19"/>
      <c r="P116" s="19"/>
    </row>
    <row r="117" spans="1:26" x14ac:dyDescent="0.25">
      <c r="H117" s="74"/>
      <c r="I117" s="74"/>
      <c r="K117" s="74"/>
    </row>
    <row r="118" spans="1:26" ht="15.75" thickBot="1" x14ac:dyDescent="0.3">
      <c r="H118" s="74"/>
      <c r="I118" s="74"/>
      <c r="K118" s="74"/>
    </row>
    <row r="119" spans="1:26" ht="37.15" customHeight="1" thickBot="1" x14ac:dyDescent="0.3">
      <c r="B119" s="50" t="s">
        <v>47</v>
      </c>
      <c r="C119" s="51" t="s">
        <v>48</v>
      </c>
      <c r="D119" s="50" t="s">
        <v>49</v>
      </c>
      <c r="E119" s="51" t="s">
        <v>53</v>
      </c>
      <c r="H119" s="74"/>
      <c r="I119" s="74"/>
      <c r="K119" s="74"/>
    </row>
    <row r="120" spans="1:26" ht="41.45" customHeight="1" x14ac:dyDescent="0.25">
      <c r="B120" s="44" t="s">
        <v>113</v>
      </c>
      <c r="C120" s="47">
        <v>20</v>
      </c>
      <c r="D120" s="47">
        <v>0</v>
      </c>
      <c r="E120" s="217">
        <f>+D120+D121+D122</f>
        <v>40</v>
      </c>
      <c r="H120" s="74"/>
      <c r="I120" s="74"/>
      <c r="K120" s="74"/>
    </row>
    <row r="121" spans="1:26" x14ac:dyDescent="0.25">
      <c r="B121" s="44" t="s">
        <v>114</v>
      </c>
      <c r="C121" s="37">
        <v>30</v>
      </c>
      <c r="D121" s="141">
        <v>0</v>
      </c>
      <c r="E121" s="218"/>
      <c r="H121" s="74"/>
      <c r="I121" s="74"/>
      <c r="K121" s="74"/>
    </row>
    <row r="122" spans="1:26" ht="15.75" thickBot="1" x14ac:dyDescent="0.3">
      <c r="B122" s="44" t="s">
        <v>115</v>
      </c>
      <c r="C122" s="48">
        <v>40</v>
      </c>
      <c r="D122" s="48">
        <v>40</v>
      </c>
      <c r="E122" s="219"/>
      <c r="H122" s="74"/>
      <c r="I122" s="74"/>
      <c r="K122" s="74"/>
    </row>
    <row r="123" spans="1:26" x14ac:dyDescent="0.25">
      <c r="H123" s="74"/>
      <c r="I123" s="74"/>
      <c r="K123" s="74"/>
    </row>
    <row r="124" spans="1:26" ht="15.75" thickBot="1" x14ac:dyDescent="0.3">
      <c r="H124" s="74"/>
      <c r="I124" s="74"/>
      <c r="K124" s="74"/>
    </row>
    <row r="125" spans="1:26" ht="27" thickBot="1" x14ac:dyDescent="0.3">
      <c r="B125" s="220" t="s">
        <v>50</v>
      </c>
      <c r="C125" s="221"/>
      <c r="D125" s="221"/>
      <c r="E125" s="221"/>
      <c r="F125" s="221"/>
      <c r="G125" s="221"/>
      <c r="H125" s="221"/>
      <c r="I125" s="221"/>
      <c r="J125" s="221"/>
      <c r="K125" s="221"/>
      <c r="L125" s="221"/>
      <c r="M125" s="221"/>
      <c r="N125" s="222"/>
    </row>
    <row r="126" spans="1:26" x14ac:dyDescent="0.25">
      <c r="H126" s="74"/>
      <c r="I126" s="74"/>
      <c r="K126" s="74"/>
    </row>
    <row r="127" spans="1:26" ht="76.5" customHeight="1" x14ac:dyDescent="0.25">
      <c r="B127" s="87" t="s">
        <v>0</v>
      </c>
      <c r="C127" s="87" t="s">
        <v>39</v>
      </c>
      <c r="D127" s="87" t="s">
        <v>40</v>
      </c>
      <c r="E127" s="87" t="s">
        <v>105</v>
      </c>
      <c r="F127" s="87" t="s">
        <v>107</v>
      </c>
      <c r="G127" s="87" t="s">
        <v>108</v>
      </c>
      <c r="H127" s="87" t="s">
        <v>109</v>
      </c>
      <c r="I127" s="87" t="s">
        <v>106</v>
      </c>
      <c r="J127" s="223" t="s">
        <v>110</v>
      </c>
      <c r="K127" s="224"/>
      <c r="L127" s="225"/>
      <c r="M127" s="87" t="s">
        <v>111</v>
      </c>
      <c r="N127" s="87" t="s">
        <v>41</v>
      </c>
      <c r="O127" s="87" t="s">
        <v>258</v>
      </c>
      <c r="P127" s="223" t="s">
        <v>3</v>
      </c>
      <c r="Q127" s="225"/>
    </row>
    <row r="128" spans="1:26" ht="120" x14ac:dyDescent="0.25">
      <c r="B128" s="46" t="s">
        <v>244</v>
      </c>
      <c r="C128" s="151" t="s">
        <v>246</v>
      </c>
      <c r="D128" s="174" t="s">
        <v>247</v>
      </c>
      <c r="E128" s="175">
        <v>24344168</v>
      </c>
      <c r="F128" s="141" t="s">
        <v>248</v>
      </c>
      <c r="G128" s="141" t="s">
        <v>249</v>
      </c>
      <c r="H128" s="159">
        <v>41103</v>
      </c>
      <c r="I128" s="37"/>
      <c r="J128" s="151" t="s">
        <v>250</v>
      </c>
      <c r="K128" s="160" t="s">
        <v>251</v>
      </c>
      <c r="L128" s="160" t="s">
        <v>252</v>
      </c>
      <c r="M128" s="180" t="s">
        <v>122</v>
      </c>
      <c r="N128" s="180" t="s">
        <v>122</v>
      </c>
      <c r="O128" s="180" t="s">
        <v>122</v>
      </c>
      <c r="P128" s="226"/>
      <c r="Q128" s="227"/>
    </row>
    <row r="129" spans="2:17" ht="90" x14ac:dyDescent="0.25">
      <c r="B129" s="46" t="s">
        <v>119</v>
      </c>
      <c r="C129" s="151" t="s">
        <v>246</v>
      </c>
      <c r="D129" s="174" t="s">
        <v>253</v>
      </c>
      <c r="E129" s="175">
        <v>25112384</v>
      </c>
      <c r="F129" s="46" t="s">
        <v>254</v>
      </c>
      <c r="G129" s="46" t="s">
        <v>245</v>
      </c>
      <c r="H129" s="159">
        <v>41256</v>
      </c>
      <c r="I129" s="37"/>
      <c r="J129" s="161" t="s">
        <v>255</v>
      </c>
      <c r="K129" s="160" t="s">
        <v>256</v>
      </c>
      <c r="L129" s="162" t="s">
        <v>257</v>
      </c>
      <c r="M129" s="180" t="s">
        <v>122</v>
      </c>
      <c r="N129" s="180" t="s">
        <v>122</v>
      </c>
      <c r="O129" s="180" t="s">
        <v>122</v>
      </c>
      <c r="P129" s="226"/>
      <c r="Q129" s="227"/>
    </row>
    <row r="130" spans="2:17" ht="60" x14ac:dyDescent="0.25">
      <c r="B130" s="88" t="s">
        <v>259</v>
      </c>
      <c r="C130" s="177" t="s">
        <v>260</v>
      </c>
      <c r="D130" s="178" t="s">
        <v>261</v>
      </c>
      <c r="E130" s="88">
        <v>30232548</v>
      </c>
      <c r="F130" s="88" t="s">
        <v>262</v>
      </c>
      <c r="G130" s="88" t="s">
        <v>228</v>
      </c>
      <c r="H130" s="179"/>
      <c r="I130" s="88" t="s">
        <v>263</v>
      </c>
      <c r="J130" s="88" t="s">
        <v>264</v>
      </c>
      <c r="K130" s="46" t="s">
        <v>265</v>
      </c>
      <c r="L130" s="46" t="s">
        <v>266</v>
      </c>
      <c r="M130" s="180" t="s">
        <v>122</v>
      </c>
      <c r="N130" s="180" t="s">
        <v>122</v>
      </c>
      <c r="O130" s="180" t="s">
        <v>122</v>
      </c>
      <c r="P130" s="213"/>
      <c r="Q130" s="214"/>
    </row>
    <row r="131" spans="2:17" x14ac:dyDescent="0.25">
      <c r="H131" s="74"/>
      <c r="I131" s="74"/>
      <c r="K131" s="74"/>
    </row>
    <row r="132" spans="2:17" x14ac:dyDescent="0.25">
      <c r="H132" s="74"/>
      <c r="I132" s="74"/>
      <c r="K132" s="74"/>
    </row>
    <row r="133" spans="2:17" ht="15.75" thickBot="1" x14ac:dyDescent="0.3">
      <c r="H133" s="74"/>
      <c r="I133" s="74"/>
      <c r="K133" s="74"/>
    </row>
    <row r="134" spans="2:17" ht="54" customHeight="1" x14ac:dyDescent="0.25">
      <c r="B134" s="90" t="s">
        <v>33</v>
      </c>
      <c r="C134" s="90" t="s">
        <v>47</v>
      </c>
      <c r="D134" s="87" t="s">
        <v>48</v>
      </c>
      <c r="E134" s="90" t="s">
        <v>49</v>
      </c>
      <c r="F134" s="51" t="s">
        <v>54</v>
      </c>
      <c r="G134" s="61"/>
      <c r="H134" s="74"/>
      <c r="I134" s="74"/>
      <c r="K134" s="74"/>
    </row>
    <row r="135" spans="2:17" ht="120.75" customHeight="1" x14ac:dyDescent="0.25">
      <c r="B135" s="240" t="s">
        <v>51</v>
      </c>
      <c r="C135" s="140" t="s">
        <v>116</v>
      </c>
      <c r="D135" s="141">
        <v>25</v>
      </c>
      <c r="E135" s="141">
        <v>25</v>
      </c>
      <c r="F135" s="241">
        <f>+E135+E136+E137</f>
        <v>60</v>
      </c>
      <c r="G135" s="62"/>
      <c r="H135" s="74"/>
      <c r="I135" s="74"/>
      <c r="K135" s="74"/>
    </row>
    <row r="136" spans="2:17" ht="106.5" customHeight="1" x14ac:dyDescent="0.25">
      <c r="B136" s="240"/>
      <c r="C136" s="140" t="s">
        <v>117</v>
      </c>
      <c r="D136" s="151">
        <v>25</v>
      </c>
      <c r="E136" s="141">
        <v>25</v>
      </c>
      <c r="F136" s="242"/>
      <c r="G136" s="62"/>
      <c r="H136" s="74"/>
      <c r="I136" s="74"/>
      <c r="K136" s="74"/>
    </row>
    <row r="137" spans="2:17" ht="81" customHeight="1" x14ac:dyDescent="0.25">
      <c r="B137" s="240"/>
      <c r="C137" s="140" t="s">
        <v>118</v>
      </c>
      <c r="D137" s="37">
        <v>10</v>
      </c>
      <c r="E137" s="141">
        <v>10</v>
      </c>
      <c r="F137" s="243"/>
      <c r="G137" s="62"/>
      <c r="H137" s="74"/>
      <c r="I137" s="74"/>
      <c r="K137" s="74"/>
    </row>
    <row r="138" spans="2:17" x14ac:dyDescent="0.25">
      <c r="C138" s="71"/>
      <c r="H138" s="74"/>
      <c r="I138" s="74"/>
      <c r="K138" s="74"/>
    </row>
    <row r="139" spans="2:17" x14ac:dyDescent="0.25">
      <c r="H139" s="74"/>
      <c r="I139" s="74"/>
      <c r="K139" s="74"/>
    </row>
    <row r="140" spans="2:17" x14ac:dyDescent="0.25">
      <c r="H140" s="74"/>
      <c r="I140" s="74"/>
      <c r="K140" s="74"/>
    </row>
    <row r="141" spans="2:17" x14ac:dyDescent="0.25">
      <c r="B141" s="89" t="s">
        <v>55</v>
      </c>
      <c r="H141" s="74"/>
      <c r="I141" s="74"/>
      <c r="K141" s="74"/>
    </row>
    <row r="142" spans="2:17" x14ac:dyDescent="0.25">
      <c r="H142" s="74"/>
      <c r="I142" s="74"/>
      <c r="K142" s="74"/>
    </row>
    <row r="143" spans="2:17" x14ac:dyDescent="0.25">
      <c r="H143" s="74"/>
      <c r="I143" s="74"/>
      <c r="K143" s="74"/>
    </row>
    <row r="144" spans="2:17" x14ac:dyDescent="0.25">
      <c r="B144" s="91" t="s">
        <v>33</v>
      </c>
      <c r="C144" s="91" t="s">
        <v>56</v>
      </c>
      <c r="D144" s="90" t="s">
        <v>49</v>
      </c>
      <c r="E144" s="90" t="s">
        <v>16</v>
      </c>
      <c r="H144" s="74"/>
      <c r="I144" s="74"/>
      <c r="K144" s="74"/>
    </row>
    <row r="145" spans="2:11" ht="28.5" x14ac:dyDescent="0.25">
      <c r="B145" s="72" t="s">
        <v>57</v>
      </c>
      <c r="C145" s="73">
        <v>40</v>
      </c>
      <c r="D145" s="141">
        <f>+E120</f>
        <v>40</v>
      </c>
      <c r="E145" s="215">
        <f>+D145+D146</f>
        <v>100</v>
      </c>
      <c r="H145" s="74"/>
      <c r="I145" s="74"/>
      <c r="K145" s="74"/>
    </row>
    <row r="146" spans="2:11" ht="42.75" x14ac:dyDescent="0.25">
      <c r="B146" s="72" t="s">
        <v>58</v>
      </c>
      <c r="C146" s="73">
        <v>60</v>
      </c>
      <c r="D146" s="141">
        <f>+F135</f>
        <v>60</v>
      </c>
      <c r="E146" s="216"/>
      <c r="H146" s="74"/>
      <c r="I146" s="74"/>
      <c r="K146" s="74"/>
    </row>
    <row r="147" spans="2:11" x14ac:dyDescent="0.25">
      <c r="H147" s="74"/>
      <c r="I147" s="74"/>
      <c r="K147" s="74"/>
    </row>
    <row r="148" spans="2:11" x14ac:dyDescent="0.25">
      <c r="H148" s="74"/>
      <c r="I148" s="74"/>
      <c r="K148" s="74"/>
    </row>
    <row r="149" spans="2:11" x14ac:dyDescent="0.25">
      <c r="H149" s="74"/>
      <c r="I149" s="74"/>
      <c r="K149" s="74"/>
    </row>
    <row r="150" spans="2:11" x14ac:dyDescent="0.25">
      <c r="H150" s="74"/>
      <c r="I150" s="74"/>
      <c r="K150" s="74"/>
    </row>
    <row r="151" spans="2:11" x14ac:dyDescent="0.25">
      <c r="H151" s="74"/>
      <c r="I151" s="74"/>
      <c r="K151" s="74"/>
    </row>
    <row r="152" spans="2:11" x14ac:dyDescent="0.25">
      <c r="H152" s="74"/>
      <c r="I152" s="74"/>
      <c r="K152" s="74"/>
    </row>
    <row r="153" spans="2:11" x14ac:dyDescent="0.25">
      <c r="H153" s="74"/>
      <c r="I153" s="74"/>
      <c r="K153" s="74"/>
    </row>
    <row r="154" spans="2:11" x14ac:dyDescent="0.25">
      <c r="H154" s="74"/>
      <c r="I154" s="74"/>
      <c r="K154" s="74"/>
    </row>
    <row r="155" spans="2:11" x14ac:dyDescent="0.25">
      <c r="H155" s="74"/>
      <c r="I155" s="74"/>
      <c r="K155" s="74"/>
    </row>
    <row r="156" spans="2:11" x14ac:dyDescent="0.25">
      <c r="H156" s="74"/>
      <c r="I156" s="74"/>
      <c r="K156" s="74"/>
    </row>
    <row r="157" spans="2:11" x14ac:dyDescent="0.25">
      <c r="H157" s="74"/>
      <c r="I157" s="74"/>
      <c r="K157" s="74"/>
    </row>
    <row r="158" spans="2:11" x14ac:dyDescent="0.25">
      <c r="H158" s="74"/>
      <c r="I158" s="74"/>
      <c r="K158" s="74"/>
    </row>
  </sheetData>
  <sheetProtection algorithmName="SHA-512" hashValue="v3184Jj3LYG/uAWvqhR1aFbSgTmyPSHHR4sYzV/9fdDytDKshiy4bs/Gm4JBXGNkK49AsweBtpVScOfM9w0bFw==" saltValue="ePUepR8558p19/Qx1Pba6Q==" spinCount="100000" sheet="1" objects="1" scenarios="1"/>
  <mergeCells count="49">
    <mergeCell ref="B2:P2"/>
    <mergeCell ref="E40:E41"/>
    <mergeCell ref="O68:P68"/>
    <mergeCell ref="B135:B137"/>
    <mergeCell ref="F135:F137"/>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0:P70"/>
    <mergeCell ref="O69:P69"/>
    <mergeCell ref="O71:P71"/>
    <mergeCell ref="O72:P72"/>
    <mergeCell ref="O73:P73"/>
    <mergeCell ref="O74:P74"/>
    <mergeCell ref="B97:N97"/>
    <mergeCell ref="D100:E100"/>
    <mergeCell ref="D101:E101"/>
    <mergeCell ref="B104:P104"/>
    <mergeCell ref="O75:P75"/>
    <mergeCell ref="P129:Q129"/>
    <mergeCell ref="P90:Q90"/>
    <mergeCell ref="P91:Q91"/>
    <mergeCell ref="P92:Q92"/>
    <mergeCell ref="P93:Q93"/>
    <mergeCell ref="P94:Q94"/>
    <mergeCell ref="O76:P76"/>
    <mergeCell ref="O77:P77"/>
    <mergeCell ref="B84:N84"/>
    <mergeCell ref="J89:L89"/>
    <mergeCell ref="P89:Q89"/>
    <mergeCell ref="B107:N107"/>
    <mergeCell ref="P130:Q130"/>
    <mergeCell ref="E145:E146"/>
    <mergeCell ref="E120:E122"/>
    <mergeCell ref="B125:N125"/>
    <mergeCell ref="J127:L127"/>
    <mergeCell ref="P128:Q128"/>
    <mergeCell ref="P127:Q127"/>
  </mergeCells>
  <dataValidations count="2">
    <dataValidation type="decimal" allowBlank="1" showInputMessage="1" showErrorMessage="1" sqref="WVH982753 WLL982753 C65249 IV65249 SR65249 ACN65249 AMJ65249 AWF65249 BGB65249 BPX65249 BZT65249 CJP65249 CTL65249 DDH65249 DND65249 DWZ65249 EGV65249 EQR65249 FAN65249 FKJ65249 FUF65249 GEB65249 GNX65249 GXT65249 HHP65249 HRL65249 IBH65249 ILD65249 IUZ65249 JEV65249 JOR65249 JYN65249 KIJ65249 KSF65249 LCB65249 LLX65249 LVT65249 MFP65249 MPL65249 MZH65249 NJD65249 NSZ65249 OCV65249 OMR65249 OWN65249 PGJ65249 PQF65249 QAB65249 QJX65249 QTT65249 RDP65249 RNL65249 RXH65249 SHD65249 SQZ65249 TAV65249 TKR65249 TUN65249 UEJ65249 UOF65249 UYB65249 VHX65249 VRT65249 WBP65249 WLL65249 WVH65249 C130785 IV130785 SR130785 ACN130785 AMJ130785 AWF130785 BGB130785 BPX130785 BZT130785 CJP130785 CTL130785 DDH130785 DND130785 DWZ130785 EGV130785 EQR130785 FAN130785 FKJ130785 FUF130785 GEB130785 GNX130785 GXT130785 HHP130785 HRL130785 IBH130785 ILD130785 IUZ130785 JEV130785 JOR130785 JYN130785 KIJ130785 KSF130785 LCB130785 LLX130785 LVT130785 MFP130785 MPL130785 MZH130785 NJD130785 NSZ130785 OCV130785 OMR130785 OWN130785 PGJ130785 PQF130785 QAB130785 QJX130785 QTT130785 RDP130785 RNL130785 RXH130785 SHD130785 SQZ130785 TAV130785 TKR130785 TUN130785 UEJ130785 UOF130785 UYB130785 VHX130785 VRT130785 WBP130785 WLL130785 WVH130785 C196321 IV196321 SR196321 ACN196321 AMJ196321 AWF196321 BGB196321 BPX196321 BZT196321 CJP196321 CTL196321 DDH196321 DND196321 DWZ196321 EGV196321 EQR196321 FAN196321 FKJ196321 FUF196321 GEB196321 GNX196321 GXT196321 HHP196321 HRL196321 IBH196321 ILD196321 IUZ196321 JEV196321 JOR196321 JYN196321 KIJ196321 KSF196321 LCB196321 LLX196321 LVT196321 MFP196321 MPL196321 MZH196321 NJD196321 NSZ196321 OCV196321 OMR196321 OWN196321 PGJ196321 PQF196321 QAB196321 QJX196321 QTT196321 RDP196321 RNL196321 RXH196321 SHD196321 SQZ196321 TAV196321 TKR196321 TUN196321 UEJ196321 UOF196321 UYB196321 VHX196321 VRT196321 WBP196321 WLL196321 WVH196321 C261857 IV261857 SR261857 ACN261857 AMJ261857 AWF261857 BGB261857 BPX261857 BZT261857 CJP261857 CTL261857 DDH261857 DND261857 DWZ261857 EGV261857 EQR261857 FAN261857 FKJ261857 FUF261857 GEB261857 GNX261857 GXT261857 HHP261857 HRL261857 IBH261857 ILD261857 IUZ261857 JEV261857 JOR261857 JYN261857 KIJ261857 KSF261857 LCB261857 LLX261857 LVT261857 MFP261857 MPL261857 MZH261857 NJD261857 NSZ261857 OCV261857 OMR261857 OWN261857 PGJ261857 PQF261857 QAB261857 QJX261857 QTT261857 RDP261857 RNL261857 RXH261857 SHD261857 SQZ261857 TAV261857 TKR261857 TUN261857 UEJ261857 UOF261857 UYB261857 VHX261857 VRT261857 WBP261857 WLL261857 WVH261857 C327393 IV327393 SR327393 ACN327393 AMJ327393 AWF327393 BGB327393 BPX327393 BZT327393 CJP327393 CTL327393 DDH327393 DND327393 DWZ327393 EGV327393 EQR327393 FAN327393 FKJ327393 FUF327393 GEB327393 GNX327393 GXT327393 HHP327393 HRL327393 IBH327393 ILD327393 IUZ327393 JEV327393 JOR327393 JYN327393 KIJ327393 KSF327393 LCB327393 LLX327393 LVT327393 MFP327393 MPL327393 MZH327393 NJD327393 NSZ327393 OCV327393 OMR327393 OWN327393 PGJ327393 PQF327393 QAB327393 QJX327393 QTT327393 RDP327393 RNL327393 RXH327393 SHD327393 SQZ327393 TAV327393 TKR327393 TUN327393 UEJ327393 UOF327393 UYB327393 VHX327393 VRT327393 WBP327393 WLL327393 WVH327393 C392929 IV392929 SR392929 ACN392929 AMJ392929 AWF392929 BGB392929 BPX392929 BZT392929 CJP392929 CTL392929 DDH392929 DND392929 DWZ392929 EGV392929 EQR392929 FAN392929 FKJ392929 FUF392929 GEB392929 GNX392929 GXT392929 HHP392929 HRL392929 IBH392929 ILD392929 IUZ392929 JEV392929 JOR392929 JYN392929 KIJ392929 KSF392929 LCB392929 LLX392929 LVT392929 MFP392929 MPL392929 MZH392929 NJD392929 NSZ392929 OCV392929 OMR392929 OWN392929 PGJ392929 PQF392929 QAB392929 QJX392929 QTT392929 RDP392929 RNL392929 RXH392929 SHD392929 SQZ392929 TAV392929 TKR392929 TUN392929 UEJ392929 UOF392929 UYB392929 VHX392929 VRT392929 WBP392929 WLL392929 WVH392929 C458465 IV458465 SR458465 ACN458465 AMJ458465 AWF458465 BGB458465 BPX458465 BZT458465 CJP458465 CTL458465 DDH458465 DND458465 DWZ458465 EGV458465 EQR458465 FAN458465 FKJ458465 FUF458465 GEB458465 GNX458465 GXT458465 HHP458465 HRL458465 IBH458465 ILD458465 IUZ458465 JEV458465 JOR458465 JYN458465 KIJ458465 KSF458465 LCB458465 LLX458465 LVT458465 MFP458465 MPL458465 MZH458465 NJD458465 NSZ458465 OCV458465 OMR458465 OWN458465 PGJ458465 PQF458465 QAB458465 QJX458465 QTT458465 RDP458465 RNL458465 RXH458465 SHD458465 SQZ458465 TAV458465 TKR458465 TUN458465 UEJ458465 UOF458465 UYB458465 VHX458465 VRT458465 WBP458465 WLL458465 WVH458465 C524001 IV524001 SR524001 ACN524001 AMJ524001 AWF524001 BGB524001 BPX524001 BZT524001 CJP524001 CTL524001 DDH524001 DND524001 DWZ524001 EGV524001 EQR524001 FAN524001 FKJ524001 FUF524001 GEB524001 GNX524001 GXT524001 HHP524001 HRL524001 IBH524001 ILD524001 IUZ524001 JEV524001 JOR524001 JYN524001 KIJ524001 KSF524001 LCB524001 LLX524001 LVT524001 MFP524001 MPL524001 MZH524001 NJD524001 NSZ524001 OCV524001 OMR524001 OWN524001 PGJ524001 PQF524001 QAB524001 QJX524001 QTT524001 RDP524001 RNL524001 RXH524001 SHD524001 SQZ524001 TAV524001 TKR524001 TUN524001 UEJ524001 UOF524001 UYB524001 VHX524001 VRT524001 WBP524001 WLL524001 WVH524001 C589537 IV589537 SR589537 ACN589537 AMJ589537 AWF589537 BGB589537 BPX589537 BZT589537 CJP589537 CTL589537 DDH589537 DND589537 DWZ589537 EGV589537 EQR589537 FAN589537 FKJ589537 FUF589537 GEB589537 GNX589537 GXT589537 HHP589537 HRL589537 IBH589537 ILD589537 IUZ589537 JEV589537 JOR589537 JYN589537 KIJ589537 KSF589537 LCB589537 LLX589537 LVT589537 MFP589537 MPL589537 MZH589537 NJD589537 NSZ589537 OCV589537 OMR589537 OWN589537 PGJ589537 PQF589537 QAB589537 QJX589537 QTT589537 RDP589537 RNL589537 RXH589537 SHD589537 SQZ589537 TAV589537 TKR589537 TUN589537 UEJ589537 UOF589537 UYB589537 VHX589537 VRT589537 WBP589537 WLL589537 WVH589537 C655073 IV655073 SR655073 ACN655073 AMJ655073 AWF655073 BGB655073 BPX655073 BZT655073 CJP655073 CTL655073 DDH655073 DND655073 DWZ655073 EGV655073 EQR655073 FAN655073 FKJ655073 FUF655073 GEB655073 GNX655073 GXT655073 HHP655073 HRL655073 IBH655073 ILD655073 IUZ655073 JEV655073 JOR655073 JYN655073 KIJ655073 KSF655073 LCB655073 LLX655073 LVT655073 MFP655073 MPL655073 MZH655073 NJD655073 NSZ655073 OCV655073 OMR655073 OWN655073 PGJ655073 PQF655073 QAB655073 QJX655073 QTT655073 RDP655073 RNL655073 RXH655073 SHD655073 SQZ655073 TAV655073 TKR655073 TUN655073 UEJ655073 UOF655073 UYB655073 VHX655073 VRT655073 WBP655073 WLL655073 WVH655073 C720609 IV720609 SR720609 ACN720609 AMJ720609 AWF720609 BGB720609 BPX720609 BZT720609 CJP720609 CTL720609 DDH720609 DND720609 DWZ720609 EGV720609 EQR720609 FAN720609 FKJ720609 FUF720609 GEB720609 GNX720609 GXT720609 HHP720609 HRL720609 IBH720609 ILD720609 IUZ720609 JEV720609 JOR720609 JYN720609 KIJ720609 KSF720609 LCB720609 LLX720609 LVT720609 MFP720609 MPL720609 MZH720609 NJD720609 NSZ720609 OCV720609 OMR720609 OWN720609 PGJ720609 PQF720609 QAB720609 QJX720609 QTT720609 RDP720609 RNL720609 RXH720609 SHD720609 SQZ720609 TAV720609 TKR720609 TUN720609 UEJ720609 UOF720609 UYB720609 VHX720609 VRT720609 WBP720609 WLL720609 WVH720609 C786145 IV786145 SR786145 ACN786145 AMJ786145 AWF786145 BGB786145 BPX786145 BZT786145 CJP786145 CTL786145 DDH786145 DND786145 DWZ786145 EGV786145 EQR786145 FAN786145 FKJ786145 FUF786145 GEB786145 GNX786145 GXT786145 HHP786145 HRL786145 IBH786145 ILD786145 IUZ786145 JEV786145 JOR786145 JYN786145 KIJ786145 KSF786145 LCB786145 LLX786145 LVT786145 MFP786145 MPL786145 MZH786145 NJD786145 NSZ786145 OCV786145 OMR786145 OWN786145 PGJ786145 PQF786145 QAB786145 QJX786145 QTT786145 RDP786145 RNL786145 RXH786145 SHD786145 SQZ786145 TAV786145 TKR786145 TUN786145 UEJ786145 UOF786145 UYB786145 VHX786145 VRT786145 WBP786145 WLL786145 WVH786145 C851681 IV851681 SR851681 ACN851681 AMJ851681 AWF851681 BGB851681 BPX851681 BZT851681 CJP851681 CTL851681 DDH851681 DND851681 DWZ851681 EGV851681 EQR851681 FAN851681 FKJ851681 FUF851681 GEB851681 GNX851681 GXT851681 HHP851681 HRL851681 IBH851681 ILD851681 IUZ851681 JEV851681 JOR851681 JYN851681 KIJ851681 KSF851681 LCB851681 LLX851681 LVT851681 MFP851681 MPL851681 MZH851681 NJD851681 NSZ851681 OCV851681 OMR851681 OWN851681 PGJ851681 PQF851681 QAB851681 QJX851681 QTT851681 RDP851681 RNL851681 RXH851681 SHD851681 SQZ851681 TAV851681 TKR851681 TUN851681 UEJ851681 UOF851681 UYB851681 VHX851681 VRT851681 WBP851681 WLL851681 WVH851681 C917217 IV917217 SR917217 ACN917217 AMJ917217 AWF917217 BGB917217 BPX917217 BZT917217 CJP917217 CTL917217 DDH917217 DND917217 DWZ917217 EGV917217 EQR917217 FAN917217 FKJ917217 FUF917217 GEB917217 GNX917217 GXT917217 HHP917217 HRL917217 IBH917217 ILD917217 IUZ917217 JEV917217 JOR917217 JYN917217 KIJ917217 KSF917217 LCB917217 LLX917217 LVT917217 MFP917217 MPL917217 MZH917217 NJD917217 NSZ917217 OCV917217 OMR917217 OWN917217 PGJ917217 PQF917217 QAB917217 QJX917217 QTT917217 RDP917217 RNL917217 RXH917217 SHD917217 SQZ917217 TAV917217 TKR917217 TUN917217 UEJ917217 UOF917217 UYB917217 VHX917217 VRT917217 WBP917217 WLL917217 WVH917217 C982753 IV982753 SR982753 ACN982753 AMJ982753 AWF982753 BGB982753 BPX982753 BZT982753 CJP982753 CTL982753 DDH982753 DND982753 DWZ982753 EGV982753 EQR982753 FAN982753 FKJ982753 FUF982753 GEB982753 GNX982753 GXT982753 HHP982753 HRL982753 IBH982753 ILD982753 IUZ982753 JEV982753 JOR982753 JYN982753 KIJ982753 KSF982753 LCB982753 LLX982753 LVT982753 MFP982753 MPL982753 MZH982753 NJD982753 NSZ982753 OCV982753 OMR982753 OWN982753 PGJ982753 PQF982753 QAB982753 QJX982753 QTT982753 RDP982753 RNL982753 RXH982753 SHD982753 SQZ982753 TAV982753 TKR982753 TUN982753 UEJ982753 UOF982753 UYB982753 VHX982753 VRT982753 WBP9827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53 A65249 IS65249 SO65249 ACK65249 AMG65249 AWC65249 BFY65249 BPU65249 BZQ65249 CJM65249 CTI65249 DDE65249 DNA65249 DWW65249 EGS65249 EQO65249 FAK65249 FKG65249 FUC65249 GDY65249 GNU65249 GXQ65249 HHM65249 HRI65249 IBE65249 ILA65249 IUW65249 JES65249 JOO65249 JYK65249 KIG65249 KSC65249 LBY65249 LLU65249 LVQ65249 MFM65249 MPI65249 MZE65249 NJA65249 NSW65249 OCS65249 OMO65249 OWK65249 PGG65249 PQC65249 PZY65249 QJU65249 QTQ65249 RDM65249 RNI65249 RXE65249 SHA65249 SQW65249 TAS65249 TKO65249 TUK65249 UEG65249 UOC65249 UXY65249 VHU65249 VRQ65249 WBM65249 WLI65249 WVE65249 A130785 IS130785 SO130785 ACK130785 AMG130785 AWC130785 BFY130785 BPU130785 BZQ130785 CJM130785 CTI130785 DDE130785 DNA130785 DWW130785 EGS130785 EQO130785 FAK130785 FKG130785 FUC130785 GDY130785 GNU130785 GXQ130785 HHM130785 HRI130785 IBE130785 ILA130785 IUW130785 JES130785 JOO130785 JYK130785 KIG130785 KSC130785 LBY130785 LLU130785 LVQ130785 MFM130785 MPI130785 MZE130785 NJA130785 NSW130785 OCS130785 OMO130785 OWK130785 PGG130785 PQC130785 PZY130785 QJU130785 QTQ130785 RDM130785 RNI130785 RXE130785 SHA130785 SQW130785 TAS130785 TKO130785 TUK130785 UEG130785 UOC130785 UXY130785 VHU130785 VRQ130785 WBM130785 WLI130785 WVE130785 A196321 IS196321 SO196321 ACK196321 AMG196321 AWC196321 BFY196321 BPU196321 BZQ196321 CJM196321 CTI196321 DDE196321 DNA196321 DWW196321 EGS196321 EQO196321 FAK196321 FKG196321 FUC196321 GDY196321 GNU196321 GXQ196321 HHM196321 HRI196321 IBE196321 ILA196321 IUW196321 JES196321 JOO196321 JYK196321 KIG196321 KSC196321 LBY196321 LLU196321 LVQ196321 MFM196321 MPI196321 MZE196321 NJA196321 NSW196321 OCS196321 OMO196321 OWK196321 PGG196321 PQC196321 PZY196321 QJU196321 QTQ196321 RDM196321 RNI196321 RXE196321 SHA196321 SQW196321 TAS196321 TKO196321 TUK196321 UEG196321 UOC196321 UXY196321 VHU196321 VRQ196321 WBM196321 WLI196321 WVE196321 A261857 IS261857 SO261857 ACK261857 AMG261857 AWC261857 BFY261857 BPU261857 BZQ261857 CJM261857 CTI261857 DDE261857 DNA261857 DWW261857 EGS261857 EQO261857 FAK261857 FKG261857 FUC261857 GDY261857 GNU261857 GXQ261857 HHM261857 HRI261857 IBE261857 ILA261857 IUW261857 JES261857 JOO261857 JYK261857 KIG261857 KSC261857 LBY261857 LLU261857 LVQ261857 MFM261857 MPI261857 MZE261857 NJA261857 NSW261857 OCS261857 OMO261857 OWK261857 PGG261857 PQC261857 PZY261857 QJU261857 QTQ261857 RDM261857 RNI261857 RXE261857 SHA261857 SQW261857 TAS261857 TKO261857 TUK261857 UEG261857 UOC261857 UXY261857 VHU261857 VRQ261857 WBM261857 WLI261857 WVE261857 A327393 IS327393 SO327393 ACK327393 AMG327393 AWC327393 BFY327393 BPU327393 BZQ327393 CJM327393 CTI327393 DDE327393 DNA327393 DWW327393 EGS327393 EQO327393 FAK327393 FKG327393 FUC327393 GDY327393 GNU327393 GXQ327393 HHM327393 HRI327393 IBE327393 ILA327393 IUW327393 JES327393 JOO327393 JYK327393 KIG327393 KSC327393 LBY327393 LLU327393 LVQ327393 MFM327393 MPI327393 MZE327393 NJA327393 NSW327393 OCS327393 OMO327393 OWK327393 PGG327393 PQC327393 PZY327393 QJU327393 QTQ327393 RDM327393 RNI327393 RXE327393 SHA327393 SQW327393 TAS327393 TKO327393 TUK327393 UEG327393 UOC327393 UXY327393 VHU327393 VRQ327393 WBM327393 WLI327393 WVE327393 A392929 IS392929 SO392929 ACK392929 AMG392929 AWC392929 BFY392929 BPU392929 BZQ392929 CJM392929 CTI392929 DDE392929 DNA392929 DWW392929 EGS392929 EQO392929 FAK392929 FKG392929 FUC392929 GDY392929 GNU392929 GXQ392929 HHM392929 HRI392929 IBE392929 ILA392929 IUW392929 JES392929 JOO392929 JYK392929 KIG392929 KSC392929 LBY392929 LLU392929 LVQ392929 MFM392929 MPI392929 MZE392929 NJA392929 NSW392929 OCS392929 OMO392929 OWK392929 PGG392929 PQC392929 PZY392929 QJU392929 QTQ392929 RDM392929 RNI392929 RXE392929 SHA392929 SQW392929 TAS392929 TKO392929 TUK392929 UEG392929 UOC392929 UXY392929 VHU392929 VRQ392929 WBM392929 WLI392929 WVE392929 A458465 IS458465 SO458465 ACK458465 AMG458465 AWC458465 BFY458465 BPU458465 BZQ458465 CJM458465 CTI458465 DDE458465 DNA458465 DWW458465 EGS458465 EQO458465 FAK458465 FKG458465 FUC458465 GDY458465 GNU458465 GXQ458465 HHM458465 HRI458465 IBE458465 ILA458465 IUW458465 JES458465 JOO458465 JYK458465 KIG458465 KSC458465 LBY458465 LLU458465 LVQ458465 MFM458465 MPI458465 MZE458465 NJA458465 NSW458465 OCS458465 OMO458465 OWK458465 PGG458465 PQC458465 PZY458465 QJU458465 QTQ458465 RDM458465 RNI458465 RXE458465 SHA458465 SQW458465 TAS458465 TKO458465 TUK458465 UEG458465 UOC458465 UXY458465 VHU458465 VRQ458465 WBM458465 WLI458465 WVE458465 A524001 IS524001 SO524001 ACK524001 AMG524001 AWC524001 BFY524001 BPU524001 BZQ524001 CJM524001 CTI524001 DDE524001 DNA524001 DWW524001 EGS524001 EQO524001 FAK524001 FKG524001 FUC524001 GDY524001 GNU524001 GXQ524001 HHM524001 HRI524001 IBE524001 ILA524001 IUW524001 JES524001 JOO524001 JYK524001 KIG524001 KSC524001 LBY524001 LLU524001 LVQ524001 MFM524001 MPI524001 MZE524001 NJA524001 NSW524001 OCS524001 OMO524001 OWK524001 PGG524001 PQC524001 PZY524001 QJU524001 QTQ524001 RDM524001 RNI524001 RXE524001 SHA524001 SQW524001 TAS524001 TKO524001 TUK524001 UEG524001 UOC524001 UXY524001 VHU524001 VRQ524001 WBM524001 WLI524001 WVE524001 A589537 IS589537 SO589537 ACK589537 AMG589537 AWC589537 BFY589537 BPU589537 BZQ589537 CJM589537 CTI589537 DDE589537 DNA589537 DWW589537 EGS589537 EQO589537 FAK589537 FKG589537 FUC589537 GDY589537 GNU589537 GXQ589537 HHM589537 HRI589537 IBE589537 ILA589537 IUW589537 JES589537 JOO589537 JYK589537 KIG589537 KSC589537 LBY589537 LLU589537 LVQ589537 MFM589537 MPI589537 MZE589537 NJA589537 NSW589537 OCS589537 OMO589537 OWK589537 PGG589537 PQC589537 PZY589537 QJU589537 QTQ589537 RDM589537 RNI589537 RXE589537 SHA589537 SQW589537 TAS589537 TKO589537 TUK589537 UEG589537 UOC589537 UXY589537 VHU589537 VRQ589537 WBM589537 WLI589537 WVE589537 A655073 IS655073 SO655073 ACK655073 AMG655073 AWC655073 BFY655073 BPU655073 BZQ655073 CJM655073 CTI655073 DDE655073 DNA655073 DWW655073 EGS655073 EQO655073 FAK655073 FKG655073 FUC655073 GDY655073 GNU655073 GXQ655073 HHM655073 HRI655073 IBE655073 ILA655073 IUW655073 JES655073 JOO655073 JYK655073 KIG655073 KSC655073 LBY655073 LLU655073 LVQ655073 MFM655073 MPI655073 MZE655073 NJA655073 NSW655073 OCS655073 OMO655073 OWK655073 PGG655073 PQC655073 PZY655073 QJU655073 QTQ655073 RDM655073 RNI655073 RXE655073 SHA655073 SQW655073 TAS655073 TKO655073 TUK655073 UEG655073 UOC655073 UXY655073 VHU655073 VRQ655073 WBM655073 WLI655073 WVE655073 A720609 IS720609 SO720609 ACK720609 AMG720609 AWC720609 BFY720609 BPU720609 BZQ720609 CJM720609 CTI720609 DDE720609 DNA720609 DWW720609 EGS720609 EQO720609 FAK720609 FKG720609 FUC720609 GDY720609 GNU720609 GXQ720609 HHM720609 HRI720609 IBE720609 ILA720609 IUW720609 JES720609 JOO720609 JYK720609 KIG720609 KSC720609 LBY720609 LLU720609 LVQ720609 MFM720609 MPI720609 MZE720609 NJA720609 NSW720609 OCS720609 OMO720609 OWK720609 PGG720609 PQC720609 PZY720609 QJU720609 QTQ720609 RDM720609 RNI720609 RXE720609 SHA720609 SQW720609 TAS720609 TKO720609 TUK720609 UEG720609 UOC720609 UXY720609 VHU720609 VRQ720609 WBM720609 WLI720609 WVE720609 A786145 IS786145 SO786145 ACK786145 AMG786145 AWC786145 BFY786145 BPU786145 BZQ786145 CJM786145 CTI786145 DDE786145 DNA786145 DWW786145 EGS786145 EQO786145 FAK786145 FKG786145 FUC786145 GDY786145 GNU786145 GXQ786145 HHM786145 HRI786145 IBE786145 ILA786145 IUW786145 JES786145 JOO786145 JYK786145 KIG786145 KSC786145 LBY786145 LLU786145 LVQ786145 MFM786145 MPI786145 MZE786145 NJA786145 NSW786145 OCS786145 OMO786145 OWK786145 PGG786145 PQC786145 PZY786145 QJU786145 QTQ786145 RDM786145 RNI786145 RXE786145 SHA786145 SQW786145 TAS786145 TKO786145 TUK786145 UEG786145 UOC786145 UXY786145 VHU786145 VRQ786145 WBM786145 WLI786145 WVE786145 A851681 IS851681 SO851681 ACK851681 AMG851681 AWC851681 BFY851681 BPU851681 BZQ851681 CJM851681 CTI851681 DDE851681 DNA851681 DWW851681 EGS851681 EQO851681 FAK851681 FKG851681 FUC851681 GDY851681 GNU851681 GXQ851681 HHM851681 HRI851681 IBE851681 ILA851681 IUW851681 JES851681 JOO851681 JYK851681 KIG851681 KSC851681 LBY851681 LLU851681 LVQ851681 MFM851681 MPI851681 MZE851681 NJA851681 NSW851681 OCS851681 OMO851681 OWK851681 PGG851681 PQC851681 PZY851681 QJU851681 QTQ851681 RDM851681 RNI851681 RXE851681 SHA851681 SQW851681 TAS851681 TKO851681 TUK851681 UEG851681 UOC851681 UXY851681 VHU851681 VRQ851681 WBM851681 WLI851681 WVE851681 A917217 IS917217 SO917217 ACK917217 AMG917217 AWC917217 BFY917217 BPU917217 BZQ917217 CJM917217 CTI917217 DDE917217 DNA917217 DWW917217 EGS917217 EQO917217 FAK917217 FKG917217 FUC917217 GDY917217 GNU917217 GXQ917217 HHM917217 HRI917217 IBE917217 ILA917217 IUW917217 JES917217 JOO917217 JYK917217 KIG917217 KSC917217 LBY917217 LLU917217 LVQ917217 MFM917217 MPI917217 MZE917217 NJA917217 NSW917217 OCS917217 OMO917217 OWK917217 PGG917217 PQC917217 PZY917217 QJU917217 QTQ917217 RDM917217 RNI917217 RXE917217 SHA917217 SQW917217 TAS917217 TKO917217 TUK917217 UEG917217 UOC917217 UXY917217 VHU917217 VRQ917217 WBM917217 WLI917217 WVE917217 A982753 IS982753 SO982753 ACK982753 AMG982753 AWC982753 BFY982753 BPU982753 BZQ982753 CJM982753 CTI982753 DDE982753 DNA982753 DWW982753 EGS982753 EQO982753 FAK982753 FKG982753 FUC982753 GDY982753 GNU982753 GXQ982753 HHM982753 HRI982753 IBE982753 ILA982753 IUW982753 JES982753 JOO982753 JYK982753 KIG982753 KSC982753 LBY982753 LLU982753 LVQ982753 MFM982753 MPI982753 MZE982753 NJA982753 NSW982753 OCS982753 OMO982753 OWK982753 PGG982753 PQC982753 PZY982753 QJU982753 QTQ982753 RDM982753 RNI982753 RXE982753 SHA982753 SQW982753 TAS982753 TKO982753 TUK982753 UEG982753 UOC982753 UXY982753 VHU982753 VRQ982753 WBM982753 WLI9827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C6" sqref="C6:D6"/>
    </sheetView>
  </sheetViews>
  <sheetFormatPr baseColWidth="10" defaultRowHeight="15.75" x14ac:dyDescent="0.25"/>
  <cols>
    <col min="1" max="1" width="24.85546875" style="116" customWidth="1"/>
    <col min="2" max="2" width="55.5703125" style="116" customWidth="1"/>
    <col min="3" max="3" width="41.28515625" style="116" customWidth="1"/>
    <col min="4" max="4" width="29.42578125" style="116" customWidth="1"/>
    <col min="5" max="5" width="29.140625" style="116" customWidth="1"/>
    <col min="6" max="16384" width="11.42578125" style="71"/>
  </cols>
  <sheetData>
    <row r="1" spans="1:5" x14ac:dyDescent="0.25">
      <c r="A1" s="267" t="s">
        <v>86</v>
      </c>
      <c r="B1" s="268"/>
      <c r="C1" s="268"/>
      <c r="D1" s="268"/>
      <c r="E1" s="93"/>
    </row>
    <row r="2" spans="1:5" ht="27.75" customHeight="1" x14ac:dyDescent="0.25">
      <c r="A2" s="94"/>
      <c r="B2" s="269" t="s">
        <v>72</v>
      </c>
      <c r="C2" s="269"/>
      <c r="D2" s="269"/>
      <c r="E2" s="95"/>
    </row>
    <row r="3" spans="1:5" ht="21" customHeight="1" x14ac:dyDescent="0.25">
      <c r="A3" s="96"/>
      <c r="B3" s="269" t="s">
        <v>136</v>
      </c>
      <c r="C3" s="269"/>
      <c r="D3" s="269"/>
      <c r="E3" s="97"/>
    </row>
    <row r="4" spans="1:5" thickBot="1" x14ac:dyDescent="0.3">
      <c r="A4" s="98"/>
      <c r="B4" s="99"/>
      <c r="C4" s="99"/>
      <c r="D4" s="99"/>
      <c r="E4" s="100"/>
    </row>
    <row r="5" spans="1:5" ht="47.25" customHeight="1" thickBot="1" x14ac:dyDescent="0.3">
      <c r="A5" s="98"/>
      <c r="B5" s="101" t="s">
        <v>73</v>
      </c>
      <c r="C5" s="270" t="s">
        <v>186</v>
      </c>
      <c r="D5" s="271"/>
      <c r="E5" s="100"/>
    </row>
    <row r="6" spans="1:5" ht="27.75" customHeight="1" thickBot="1" x14ac:dyDescent="0.3">
      <c r="A6" s="98"/>
      <c r="B6" s="121" t="s">
        <v>74</v>
      </c>
      <c r="C6" s="272" t="s">
        <v>187</v>
      </c>
      <c r="D6" s="273"/>
      <c r="E6" s="100"/>
    </row>
    <row r="7" spans="1:5" ht="29.25" customHeight="1" thickBot="1" x14ac:dyDescent="0.3">
      <c r="A7" s="98"/>
      <c r="B7" s="121" t="s">
        <v>137</v>
      </c>
      <c r="C7" s="274" t="s">
        <v>138</v>
      </c>
      <c r="D7" s="275"/>
      <c r="E7" s="100"/>
    </row>
    <row r="8" spans="1:5" ht="16.5" thickBot="1" x14ac:dyDescent="0.3">
      <c r="A8" s="98"/>
      <c r="B8" s="122">
        <v>4</v>
      </c>
      <c r="C8" s="260">
        <v>5582954376</v>
      </c>
      <c r="D8" s="261"/>
      <c r="E8" s="100"/>
    </row>
    <row r="9" spans="1:5" ht="23.25" customHeight="1" thickBot="1" x14ac:dyDescent="0.3">
      <c r="A9" s="98"/>
      <c r="B9" s="122">
        <v>6</v>
      </c>
      <c r="C9" s="260">
        <v>5690565725</v>
      </c>
      <c r="D9" s="261"/>
      <c r="E9" s="100"/>
    </row>
    <row r="10" spans="1:5" ht="26.25" customHeight="1" thickBot="1" x14ac:dyDescent="0.3">
      <c r="A10" s="98"/>
      <c r="B10" s="122">
        <v>7</v>
      </c>
      <c r="C10" s="260">
        <v>958520979</v>
      </c>
      <c r="D10" s="261"/>
      <c r="E10" s="100"/>
    </row>
    <row r="11" spans="1:5" ht="21.75" customHeight="1" thickBot="1" x14ac:dyDescent="0.3">
      <c r="A11" s="98"/>
      <c r="B11" s="122">
        <v>21</v>
      </c>
      <c r="C11" s="135"/>
      <c r="D11" s="136">
        <v>666161639</v>
      </c>
      <c r="E11" s="100"/>
    </row>
    <row r="12" spans="1:5" ht="16.5" thickBot="1" x14ac:dyDescent="0.3">
      <c r="A12" s="98"/>
      <c r="B12" s="122">
        <v>22</v>
      </c>
      <c r="C12" s="135"/>
      <c r="D12" s="136">
        <v>2691794209</v>
      </c>
      <c r="E12" s="100"/>
    </row>
    <row r="13" spans="1:5" ht="16.5" thickBot="1" x14ac:dyDescent="0.3">
      <c r="A13" s="98"/>
      <c r="B13" s="122">
        <v>24</v>
      </c>
      <c r="C13" s="135"/>
      <c r="D13" s="136">
        <v>2338874720</v>
      </c>
      <c r="E13" s="100"/>
    </row>
    <row r="14" spans="1:5" ht="32.25" thickBot="1" x14ac:dyDescent="0.3">
      <c r="A14" s="98"/>
      <c r="B14" s="123" t="s">
        <v>139</v>
      </c>
      <c r="C14" s="260">
        <f>SUM(C8:D13)</f>
        <v>17928871648</v>
      </c>
      <c r="D14" s="261"/>
      <c r="E14" s="100"/>
    </row>
    <row r="15" spans="1:5" ht="48" thickBot="1" x14ac:dyDescent="0.3">
      <c r="A15" s="98"/>
      <c r="B15" s="123" t="s">
        <v>140</v>
      </c>
      <c r="C15" s="260">
        <f>+C14/616000</f>
        <v>29105.311116883116</v>
      </c>
      <c r="D15" s="261"/>
      <c r="E15" s="100"/>
    </row>
    <row r="16" spans="1:5" ht="27" customHeight="1" x14ac:dyDescent="0.25">
      <c r="A16" s="98"/>
      <c r="B16" s="99"/>
      <c r="C16" s="102"/>
      <c r="D16" s="103"/>
      <c r="E16" s="100"/>
    </row>
    <row r="17" spans="1:6" ht="28.5" customHeight="1" thickBot="1" x14ac:dyDescent="0.3">
      <c r="A17" s="98"/>
      <c r="B17" s="99" t="s">
        <v>141</v>
      </c>
      <c r="C17" s="102"/>
      <c r="D17" s="103"/>
      <c r="E17" s="100"/>
    </row>
    <row r="18" spans="1:6" ht="15" x14ac:dyDescent="0.25">
      <c r="A18" s="98"/>
      <c r="B18" s="104" t="s">
        <v>75</v>
      </c>
      <c r="C18" s="105">
        <v>19853214507</v>
      </c>
      <c r="D18" s="106"/>
      <c r="E18" s="100"/>
    </row>
    <row r="19" spans="1:6" ht="27" customHeight="1" x14ac:dyDescent="0.25">
      <c r="A19" s="98"/>
      <c r="B19" s="98" t="s">
        <v>76</v>
      </c>
      <c r="C19" s="107">
        <v>22623979918</v>
      </c>
      <c r="D19" s="100"/>
      <c r="E19" s="100"/>
    </row>
    <row r="20" spans="1:6" ht="27" customHeight="1" x14ac:dyDescent="0.25">
      <c r="A20" s="98"/>
      <c r="B20" s="98" t="s">
        <v>77</v>
      </c>
      <c r="C20" s="107">
        <v>4624892888</v>
      </c>
      <c r="D20" s="100"/>
      <c r="E20" s="100"/>
    </row>
    <row r="21" spans="1:6" thickBot="1" x14ac:dyDescent="0.3">
      <c r="A21" s="98"/>
      <c r="B21" s="108" t="s">
        <v>78</v>
      </c>
      <c r="C21" s="109">
        <v>4624892888</v>
      </c>
      <c r="D21" s="110"/>
      <c r="E21" s="100"/>
    </row>
    <row r="22" spans="1:6" ht="16.5" thickBot="1" x14ac:dyDescent="0.3">
      <c r="A22" s="98"/>
      <c r="B22" s="264" t="s">
        <v>79</v>
      </c>
      <c r="C22" s="265"/>
      <c r="D22" s="266"/>
      <c r="E22" s="100"/>
    </row>
    <row r="23" spans="1:6" ht="16.5" thickBot="1" x14ac:dyDescent="0.3">
      <c r="A23" s="98"/>
      <c r="B23" s="264" t="s">
        <v>80</v>
      </c>
      <c r="C23" s="265"/>
      <c r="D23" s="266"/>
      <c r="E23" s="100"/>
    </row>
    <row r="24" spans="1:6" x14ac:dyDescent="0.25">
      <c r="A24" s="98"/>
      <c r="B24" s="111" t="s">
        <v>142</v>
      </c>
      <c r="C24" s="138">
        <f>+C18/C20</f>
        <v>4.292686336263535</v>
      </c>
      <c r="D24" s="103" t="s">
        <v>188</v>
      </c>
      <c r="E24" s="115"/>
    </row>
    <row r="25" spans="1:6" ht="16.5" thickBot="1" x14ac:dyDescent="0.3">
      <c r="A25" s="98"/>
      <c r="B25" s="137" t="s">
        <v>81</v>
      </c>
      <c r="C25" s="139">
        <f>+C21/C19</f>
        <v>0.20442437204960393</v>
      </c>
      <c r="D25" s="112" t="s">
        <v>188</v>
      </c>
      <c r="E25" s="263"/>
      <c r="F25" s="262"/>
    </row>
    <row r="26" spans="1:6" ht="16.5" thickBot="1" x14ac:dyDescent="0.3">
      <c r="A26" s="98"/>
      <c r="B26" s="113"/>
      <c r="C26" s="114"/>
      <c r="D26" s="99"/>
      <c r="E26" s="263"/>
      <c r="F26" s="262"/>
    </row>
    <row r="27" spans="1:6" ht="16.5" thickBot="1" x14ac:dyDescent="0.3">
      <c r="A27" s="253"/>
      <c r="B27" s="254" t="s">
        <v>82</v>
      </c>
      <c r="C27" s="256" t="s">
        <v>189</v>
      </c>
      <c r="D27" s="257"/>
      <c r="E27" s="110"/>
      <c r="F27" s="92"/>
    </row>
    <row r="28" spans="1:6" ht="16.5" thickBot="1" x14ac:dyDescent="0.3">
      <c r="A28" s="253"/>
      <c r="B28" s="255"/>
      <c r="C28" s="258" t="s">
        <v>83</v>
      </c>
      <c r="D28" s="259"/>
    </row>
  </sheetData>
  <sheetProtection algorithmName="SHA-512" hashValue="1wjVkeg4nG/mclEwvHJ0pXYn2ePdlkwkbFpGwMjaAvKtXLkpnyou4kfUMgR4i/mPJYuFmefoH+vUzqu+pIPHHg==" saltValue="mIa+V2lTfi2MAeF/9nTkwA=="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2014-12-10T21:53:29Z</dcterms:modified>
</cp:coreProperties>
</file>